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июль (1)\Ч1\"/>
    </mc:Choice>
  </mc:AlternateContent>
  <xr:revisionPtr revIDLastSave="0" documentId="13_ncr:1_{6DE3F107-F092-4D0A-9147-756B86EA48A9}" xr6:coauthVersionLast="45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81029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3" l="1"/>
  <c r="I12" i="13" l="1"/>
  <c r="E5" i="6" l="1"/>
  <c r="AJ5" i="6" l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B44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<sst xmlns="http://schemas.openxmlformats.org/spreadsheetml/2006/main" count="1381" uniqueCount="547">
  <si>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</si>
  <si>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</si>
  <si>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</si>
  <si>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</si>
  <si>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</si>
  <si>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</si>
  <si>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</si>
  <si>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</si>
  <si>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</si>
  <si>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</si>
  <si>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</si>
  <si>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</si>
  <si>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</si>
  <si>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</si>
  <si>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</si>
  <si>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</si>
  <si>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</si>
  <si>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</si>
  <si>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</si>
  <si>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</si>
  <si>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</si>
  <si>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</si>
  <si>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</si>
  <si>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</si>
  <si>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</si>
  <si>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</si>
  <si>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</si>
  <si>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</si>
  <si>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</si>
  <si>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</si>
  <si>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</si>
  <si>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</si>
  <si>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</si>
  <si>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</si>
  <si>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</si>
  <si>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</si>
  <si>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</si>
  <si>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</si>
  <si>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</si>
  <si>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</si>
  <si>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</si>
  <si>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</si>
  <si>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</si>
  <si>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</si>
  <si>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</si>
  <si>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</si>
  <si>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</si>
  <si>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</si>
  <si>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</si>
  <si>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</si>
  <si>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</si>
  <si>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</si>
  <si>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</si>
  <si>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</si>
  <si>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</si>
  <si>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</si>
  <si>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</si>
  <si>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</si>
  <si>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</si>
  <si>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</si>
  <si>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</si>
  <si>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</si>
  <si>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</si>
  <si>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</si>
  <si>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</si>
  <si>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</si>
  <si>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</si>
  <si>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</si>
  <si>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</si>
  <si>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</si>
  <si>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</si>
  <si>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</si>
  <si>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</si>
  <si>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</si>
  <si>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</si>
  <si>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</si>
  <si>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</si>
  <si>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</si>
  <si>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</si>
  <si>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</si>
  <si>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</si>
  <si>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</si>
  <si>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</si>
  <si>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</si>
  <si>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</si>
  <si>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</si>
  <si>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</si>
  <si>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</si>
  <si>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</si>
  <si>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</si>
  <si>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</si>
  <si>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</si>
  <si>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</si>
  <si>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</si>
  <si>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</si>
  <si>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</si>
  <si>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</si>
  <si>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</si>
  <si>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</si>
  <si>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</si>
  <si>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</si>
  <si>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</si>
  <si>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</si>
  <si>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</si>
  <si>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</si>
  <si>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</si>
  <si>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</si>
  <si>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</si>
  <si>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</si>
  <si>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</si>
  <si>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</si>
  <si>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</si>
  <si>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</si>
  <si>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</si>
  <si>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</si>
  <si>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</si>
  <si>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</si>
  <si>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</si>
  <si>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</si>
  <si>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</si>
  <si>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</si>
  <si>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</si>
  <si>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</si>
  <si>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</si>
  <si>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</si>
  <si>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</si>
  <si>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</si>
  <si>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</si>
  <si>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</si>
  <si>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</si>
  <si>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</si>
  <si>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</si>
  <si>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</si>
  <si>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</si>
  <si>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</si>
  <si>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</si>
  <si>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</si>
  <si>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</si>
  <si>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</si>
  <si>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</si>
  <si>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</si>
  <si>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</si>
  <si>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</si>
  <si>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</si>
  <si>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</si>
  <si>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</si>
  <si>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</si>
  <si>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</si>
  <si>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</si>
  <si>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</si>
  <si>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</si>
  <si>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</si>
  <si>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</si>
  <si>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</si>
  <si>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</si>
  <si>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</si>
  <si>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</si>
  <si>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</si>
  <si>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</si>
  <si>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</si>
  <si>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</si>
  <si>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</si>
  <si>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</si>
  <si>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</si>
  <si>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</si>
  <si>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</si>
  <si>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</si>
  <si>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</si>
  <si>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</si>
  <si>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</si>
  <si>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</si>
  <si>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</si>
  <si>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</si>
  <si>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</si>
  <si>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</si>
  <si>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</si>
  <si>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</si>
  <si>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</si>
  <si>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</si>
  <si>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</si>
  <si>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</si>
  <si>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</si>
  <si>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</si>
  <si>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</si>
  <si>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</si>
  <si>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</si>
  <si>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</si>
  <si>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</si>
  <si>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</si>
  <si>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</si>
  <si>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</si>
  <si>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</si>
  <si>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</si>
  <si>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</si>
  <si>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</si>
  <si>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</si>
  <si>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</si>
  <si>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</si>
  <si>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</si>
  <si>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</si>
  <si>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</si>
  <si>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</si>
  <si>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</si>
  <si>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</si>
  <si>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</si>
  <si>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</si>
  <si>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</si>
  <si>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</si>
  <si>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</si>
  <si>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</si>
  <si>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</si>
  <si>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</si>
  <si>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</si>
  <si>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</si>
  <si>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</si>
  <si>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</si>
  <si>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</si>
  <si>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</si>
  <si>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</si>
  <si>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</si>
  <si>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</si>
  <si>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</si>
  <si>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</si>
  <si>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</si>
  <si>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</si>
  <si>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</si>
  <si>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</si>
  <si>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</si>
  <si>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</si>
  <si>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</si>
  <si>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</si>
  <si>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</si>
  <si>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</si>
  <si>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</si>
  <si>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</si>
  <si>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</si>
  <si>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</si>
  <si>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</si>
  <si>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</si>
  <si>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</si>
  <si>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</si>
  <si>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</si>
  <si>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</si>
  <si>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</si>
  <si>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</si>
  <si>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</si>
  <si>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</si>
  <si>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</si>
  <si>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</si>
  <si>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</si>
  <si>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</si>
  <si>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</si>
  <si>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</si>
  <si>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</si>
  <si>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</si>
  <si>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</si>
  <si>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</si>
  <si>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</si>
  <si>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</si>
  <si>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</si>
  <si>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</si>
  <si>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</si>
  <si>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</si>
  <si>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</si>
  <si>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</si>
  <si>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</si>
  <si>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</si>
  <si>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</si>
  <si>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</si>
  <si>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</si>
  <si>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</si>
  <si>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</si>
  <si>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</si>
  <si>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</si>
  <si>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</si>
  <si>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</si>
  <si>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</si>
  <si>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</si>
  <si>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</si>
  <si>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</si>
  <si>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</si>
  <si>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</si>
  <si>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</si>
  <si>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</si>
  <si>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</si>
  <si>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</si>
  <si>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</si>
  <si>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</si>
  <si>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</si>
  <si>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</si>
  <si>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</si>
  <si>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</si>
  <si>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</si>
  <si>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</si>
  <si>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</si>
  <si>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</si>
  <si>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</si>
  <si>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</si>
  <si>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</si>
  <si>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</si>
  <si>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</si>
  <si>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</si>
  <si>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</si>
  <si>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</si>
  <si>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</si>
  <si>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</si>
  <si>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</si>
  <si>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</si>
  <si>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</si>
  <si>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</si>
  <si>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</si>
  <si>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</si>
  <si>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</si>
  <si>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</si>
  <si>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</si>
  <si>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</si>
  <si>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</si>
  <si>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</si>
  <si>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</si>
  <si>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</si>
  <si>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</si>
  <si>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</si>
  <si>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</si>
  <si>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</si>
  <si>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</si>
  <si>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</si>
  <si>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</si>
  <si>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</si>
  <si>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</si>
  <si>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</si>
  <si>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</si>
  <si>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</si>
  <si>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</si>
  <si>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</si>
  <si>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</si>
  <si>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</si>
  <si>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</si>
  <si>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</si>
  <si>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</si>
  <si>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</si>
  <si>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</si>
  <si>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</si>
  <si>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</si>
  <si>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</si>
  <si>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</si>
  <si>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</si>
  <si>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</si>
  <si>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</si>
  <si>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</si>
  <si>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</si>
  <si>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</si>
  <si>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</si>
  <si>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</si>
  <si>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</si>
  <si>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</si>
  <si>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</si>
  <si>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</si>
  <si>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</si>
  <si>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</si>
  <si>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</si>
  <si>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</si>
  <si>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</si>
  <si>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</si>
  <si>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</si>
  <si>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</si>
  <si>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</si>
  <si>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</si>
  <si>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</si>
  <si>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</si>
  <si>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</si>
  <si>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</si>
  <si>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</si>
  <si>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</si>
  <si>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</si>
  <si>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</si>
  <si>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</si>
  <si>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</si>
  <si>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</si>
  <si>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</si>
  <si>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</si>
  <si>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</si>
  <si>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</si>
  <si>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</si>
  <si>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</si>
  <si>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</si>
  <si>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</si>
  <si>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</si>
  <si>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</si>
  <si>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</si>
  <si>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</si>
  <si>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</si>
  <si>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</si>
  <si>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</si>
  <si>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</si>
  <si>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</si>
  <si>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</si>
  <si>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</si>
  <si>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</si>
  <si>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</si>
  <si>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</si>
  <si>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</si>
  <si>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</si>
  <si>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</si>
  <si>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</si>
  <si>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</si>
  <si>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</si>
  <si>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</si>
  <si>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</si>
  <si>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</si>
  <si>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</si>
  <si>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</si>
  <si>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</si>
  <si>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</si>
  <si>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</si>
  <si>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</si>
  <si>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</si>
  <si>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</si>
  <si>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</si>
  <si>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</si>
  <si>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</si>
  <si>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</si>
  <si>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</si>
  <si>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</si>
  <si>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</si>
  <si>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</si>
  <si>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</si>
  <si>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</si>
  <si>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</si>
  <si>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</si>
  <si>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</si>
  <si>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</si>
  <si>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</si>
  <si>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</si>
  <si>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</si>
  <si>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</si>
  <si>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</si>
  <si>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</si>
  <si>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</si>
  <si>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</si>
  <si>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</si>
  <si>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</si>
  <si>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</si>
  <si>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</si>
  <si>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</si>
  <si>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</si>
  <si>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</si>
  <si>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</si>
  <si>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</si>
  <si>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</si>
  <si>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</si>
  <si>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</si>
  <si>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</si>
  <si>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</si>
  <si>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</si>
  <si>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</si>
  <si>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</si>
  <si>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</si>
  <si>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</si>
  <si>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</si>
  <si>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</si>
  <si>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</si>
  <si>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</si>
  <si>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</si>
  <si>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</si>
  <si>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</si>
  <si>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</si>
  <si>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</si>
  <si>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</si>
  <si>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</si>
  <si>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</si>
  <si>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</si>
  <si>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</si>
  <si>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</si>
  <si>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</si>
  <si>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</si>
  <si>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</si>
  <si>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</si>
  <si>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</si>
  <si>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</si>
  <si>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</si>
  <si>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</si>
  <si>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</si>
  <si>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</si>
  <si>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</si>
  <si>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</si>
  <si>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</si>
  <si>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</si>
  <si>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</si>
  <si>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</si>
  <si>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</si>
  <si>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</si>
  <si>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</si>
  <si>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</si>
  <si>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</si>
  <si>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</si>
  <si>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</si>
  <si>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</si>
  <si>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</si>
  <si>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</si>
  <si>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</si>
  <si>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</si>
  <si>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</si>
  <si>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</si>
  <si>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</si>
  <si>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</si>
  <si>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</si>
  <si>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</si>
  <si>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</si>
  <si>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</si>
  <si>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</si>
  <si>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</si>
  <si>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</si>
  <si>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</si>
  <si>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</si>
  <si>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</si>
  <si>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</si>
  <si>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</si>
  <si>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</si>
  <si>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</si>
  <si>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</si>
  <si>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</si>
  <si>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</si>
  <si>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</si>
  <si>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</si>
  <si>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</si>
  <si>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</si>
  <si>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</si>
  <si>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</si>
  <si>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</si>
  <si>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</si>
  <si>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</si>
  <si>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</si>
  <si>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</si>
  <si>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Отчет по вывозу мусора за июнь 2020</t>
  </si>
  <si>
    <t>с июня по сент.2020 не использовать</t>
  </si>
  <si>
    <t>ИЮЛЬ 2020</t>
  </si>
  <si>
    <t>за ИЮЛЬ 2020 года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</si>
  <si>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</si>
  <si>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</si>
  <si>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</si>
  <si>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</si>
  <si>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</si>
  <si>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</si>
  <si>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</si>
  <si>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Рассрочка стоимости вывоза сетки за период с 20.10.19 г. по 31.05.20 г. на 7 месяцев</t>
  </si>
  <si>
    <t>Рассчет платы вывоза ТКО</t>
  </si>
  <si>
    <t>Отчет по вывозу ТКО за 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</si>
</sst>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_-* #,##0.00_р_._-;\-* #,##0.00_р_._-;_-* &quot;-&quot;??_р_._-;_-@_-"/>
    <numFmt numFmtId="167" formatCode="0.000"/>
    <numFmt numFmtId="168" formatCode="_(* #,##0.00_);_(* \(#,##0.00\);_(* &quot;-&quot;??_);_(@_)"/>
    <numFmt numFmtId="172" formatCode="_-* #,##0.000\ _р_._-;\-* #,##0.000\ _р_._-;_-* &quot;-&quot;?????\ _р_._-;_-@_-"/>
    <numFmt numFmtId="173" formatCode="#,##0.00_ ;\-#,##0.00\ "/>
    <numFmt numFmtId="174" formatCode="#,##0.00000_ ;\-#,##0.00000\ "/>
    <numFmt numFmtId="176" formatCode="[$-419]mmmm\ yyyy;@"/>
    <numFmt numFmtId="178" formatCode="_-* #,##0.0000_р_._-;\-* #,##0.0000_р_._-;_-* &quot;-&quot;??_р_._-;_-@_-"/>
    <numFmt numFmtId="179" formatCode="0.0000"/>
    <numFmt numFmtId="180" formatCode="0.0"/>
    <numFmt numFmtId="181" formatCode="#,##0.0000"/>
    <numFmt numFmtId="184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6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1" applyFont="1" applyBorder="1" applyAlignment="1">
      <alignment horizontal="center"/>
    </xf>
    <xf numFmtId="172" fontId="0" fillId="0" borderId="0" xfId="0" applyNumberFormat="1"/>
    <xf numFmtId="165" fontId="7" fillId="0" borderId="0" xfId="1" applyFont="1"/>
    <xf numFmtId="165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5" fontId="9" fillId="0" borderId="0" xfId="1" applyFont="1" applyBorder="1" applyAlignment="1">
      <alignment horizontal="center"/>
    </xf>
    <xf numFmtId="174" fontId="8" fillId="0" borderId="0" xfId="1" applyNumberFormat="1" applyFont="1"/>
    <xf numFmtId="165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3" fontId="11" fillId="0" borderId="1" xfId="1" applyNumberFormat="1" applyFont="1" applyBorder="1" applyAlignment="1">
      <alignment horizontal="center"/>
    </xf>
    <xf numFmtId="165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0" fillId="0" borderId="0" xfId="1" applyFont="1" applyBorder="1" applyAlignment="1">
      <alignment horizontal="center"/>
    </xf>
    <xf numFmtId="165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6" fontId="17" fillId="6" borderId="1" xfId="2" applyNumberFormat="1" applyFont="1" applyFill="1" applyBorder="1" applyAlignment="1">
      <alignment horizontal="center" vertical="center"/>
    </xf>
    <xf numFmtId="176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4" fontId="30" fillId="3" borderId="0" xfId="1" applyNumberFormat="1" applyFont="1" applyFill="1" applyAlignment="1">
      <alignment horizontal="left"/>
    </xf>
    <xf numFmtId="165" fontId="10" fillId="0" borderId="0" xfId="1" applyFont="1" applyFill="1" applyBorder="1" applyAlignment="1">
      <alignment horizontal="left"/>
    </xf>
    <xf numFmtId="165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8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80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9" fontId="0" fillId="0" borderId="1" xfId="0" applyNumberFormat="1" applyBorder="1"/>
    <xf numFmtId="167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80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4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1" fontId="12" fillId="2" borderId="0" xfId="0" applyNumberFormat="1" applyFont="1" applyFill="1"/>
    <xf numFmtId="165" fontId="11" fillId="0" borderId="1" xfId="1" applyFont="1" applyBorder="1" applyAlignment="1">
      <alignment horizontal="center" vertical="center" wrapText="1"/>
    </xf>
    <xf numFmtId="181" fontId="0" fillId="2" borderId="0" xfId="0" applyNumberFormat="1" applyFill="1"/>
    <xf numFmtId="184" fontId="12" fillId="3" borderId="0" xfId="1" applyNumberFormat="1" applyFont="1" applyFill="1" applyAlignment="1">
      <alignment horizontal="center"/>
    </xf>
    <xf numFmtId="0" fontId="38" fillId="0" borderId="0" xfId="0" applyFont="1"/>
    <xf numFmtId="181" fontId="32" fillId="0" borderId="0" xfId="1" applyNumberFormat="1" applyFont="1" applyBorder="1" applyAlignment="1">
      <alignment horizontal="left"/>
    </xf>
    <xf numFmtId="181" fontId="8" fillId="3" borderId="0" xfId="1" applyNumberFormat="1" applyFont="1" applyFill="1"/>
    <xf numFmtId="0" fontId="0" fillId="3" borderId="0" xfId="0" applyFill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5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5" fontId="44" fillId="0" borderId="1" xfId="1" applyFont="1" applyBorder="1"/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5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6" xfId="0" applyFont="1" applyBorder="1" applyAlignment="1">
      <alignment horizontal="center" wrapText="1"/>
    </xf>
    <xf numFmtId="0" fontId="41" fillId="0" borderId="5" xfId="0" applyFont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 xr:uid="{00000000-0005-0000-0000-000002000000}"/>
    <cellStyle name="Финансовый 2 2" xfId="4" xr:uid="{00000000-0005-0000-0000-000003000000}"/>
    <cellStyle name="Финансовый 3" xfId="3" xr:uid="{00000000-0005-0000-0000-000004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372</v>
      </c>
      <c r="B1" s="36" t="s">
        <v>373</v>
      </c>
      <c r="C1" s="36" t="s">
        <v>326</v>
      </c>
      <c r="D1" s="36" t="s">
        <v>374</v>
      </c>
      <c r="E1" s="35" t="s">
        <v>375</v>
      </c>
      <c r="F1" s="35" t="s">
        <v>376</v>
      </c>
      <c r="G1" s="37" t="s">
        <v>377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338</v>
      </c>
      <c r="N1" s="35" t="s">
        <v>378</v>
      </c>
      <c r="O1" s="35" t="s">
        <v>379</v>
      </c>
      <c r="P1" s="36" t="s">
        <v>377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339</v>
      </c>
      <c r="W1" s="40" t="s">
        <v>89</v>
      </c>
      <c r="X1" s="40" t="s">
        <v>380</v>
      </c>
      <c r="Y1" s="40" t="s">
        <v>371</v>
      </c>
      <c r="Z1" s="36" t="s">
        <v>92</v>
      </c>
    </row>
    <row r="2" spans="1:26" x14ac:dyDescent="0.25">
      <c r="A2" s="41">
        <v>1</v>
      </c>
      <c r="B2" s="42" t="s">
        <v>161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161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346</v>
      </c>
      <c r="C4" s="41"/>
      <c r="D4" s="53" t="s">
        <v>349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346</v>
      </c>
      <c r="C5" s="52"/>
      <c r="D5" s="56" t="s">
        <v>349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381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349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382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383</v>
      </c>
    </row>
    <row r="9" spans="1:26" x14ac:dyDescent="0.25">
      <c r="A9" s="41">
        <v>5</v>
      </c>
      <c r="B9" s="51" t="s">
        <v>382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240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240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350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384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385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385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93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93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386</v>
      </c>
    </row>
    <row r="18" spans="1:26" x14ac:dyDescent="0.25">
      <c r="A18" s="41">
        <v>11</v>
      </c>
      <c r="B18" s="42" t="s">
        <v>64</v>
      </c>
      <c r="C18" s="41"/>
      <c r="D18" s="53" t="s">
        <v>349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349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162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162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387</v>
      </c>
    </row>
    <row r="22" spans="1:26" x14ac:dyDescent="0.25">
      <c r="A22" s="41">
        <v>14</v>
      </c>
      <c r="B22" s="42" t="s">
        <v>94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94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241</v>
      </c>
      <c r="C24" s="41"/>
      <c r="D24" s="65" t="s">
        <v>352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319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388</v>
      </c>
      <c r="C26" s="41"/>
      <c r="D26" s="65" t="s">
        <v>350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388</v>
      </c>
      <c r="C27" s="41"/>
      <c r="D27" s="65" t="s">
        <v>350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356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95</v>
      </c>
      <c r="C29" s="72" t="s">
        <v>389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295</v>
      </c>
    </row>
    <row r="30" spans="1:26" x14ac:dyDescent="0.25">
      <c r="A30" s="41">
        <v>20</v>
      </c>
      <c r="B30" s="42" t="s">
        <v>96</v>
      </c>
      <c r="C30" s="41"/>
      <c r="D30" s="78" t="s">
        <v>390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97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>W34*0.5</f>
        <v>0.5</v>
      </c>
      <c r="Z34" s="48"/>
    </row>
    <row r="35" spans="1:26" x14ac:dyDescent="0.25">
      <c r="A35" s="70">
        <v>24</v>
      </c>
      <c r="B35" s="71" t="s">
        <v>98</v>
      </c>
      <c r="C35" s="72" t="s">
        <v>389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389</v>
      </c>
      <c r="D36" s="72" t="s">
        <v>354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391</v>
      </c>
    </row>
    <row r="37" spans="1:26" x14ac:dyDescent="0.25">
      <c r="A37" s="41">
        <v>25</v>
      </c>
      <c r="B37" s="51" t="s">
        <v>3</v>
      </c>
      <c r="C37" s="72" t="s">
        <v>389</v>
      </c>
      <c r="D37" s="72" t="s">
        <v>354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391</v>
      </c>
    </row>
    <row r="38" spans="1:26" x14ac:dyDescent="0.25">
      <c r="A38" s="41">
        <v>26</v>
      </c>
      <c r="B38" s="42" t="s">
        <v>392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392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99</v>
      </c>
      <c r="C40" s="41"/>
      <c r="D40" s="53" t="s">
        <v>349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393</v>
      </c>
      <c r="C41" s="41"/>
      <c r="D41" s="85" t="s">
        <v>351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231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231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394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394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242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100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100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101</v>
      </c>
      <c r="C50" s="41"/>
      <c r="D50" s="85" t="s">
        <v>352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101</v>
      </c>
      <c r="C51" s="41"/>
      <c r="D51" s="85" t="s">
        <v>352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102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236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290</v>
      </c>
      <c r="C54" s="41"/>
      <c r="D54" s="85" t="s">
        <v>352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290</v>
      </c>
      <c r="C55" s="41"/>
      <c r="D55" s="85" t="s">
        <v>352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368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103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229</v>
      </c>
      <c r="C60" s="41"/>
      <c r="D60" s="85" t="s">
        <v>355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243</v>
      </c>
      <c r="C61" s="41"/>
      <c r="D61" s="85" t="s">
        <v>351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243</v>
      </c>
      <c r="C62" s="41"/>
      <c r="D62" s="85" t="s">
        <v>351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104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395</v>
      </c>
    </row>
    <row r="64" spans="1:26" x14ac:dyDescent="0.25">
      <c r="A64" s="70">
        <v>44</v>
      </c>
      <c r="B64" s="71" t="s">
        <v>105</v>
      </c>
      <c r="C64" s="72" t="s">
        <v>389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163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232</v>
      </c>
      <c r="C66" s="41"/>
      <c r="D66" s="53" t="s">
        <v>349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4">U66-T66</f>
        <v>0</v>
      </c>
      <c r="W66" s="48"/>
      <c r="X66" s="48"/>
      <c r="Y66" s="48"/>
      <c r="Z66" s="55" t="s">
        <v>353</v>
      </c>
    </row>
    <row r="67" spans="1:26" x14ac:dyDescent="0.25">
      <c r="A67" s="41">
        <v>47</v>
      </c>
      <c r="B67" s="42" t="s">
        <v>164</v>
      </c>
      <c r="C67" s="41"/>
      <c r="D67" s="78" t="s">
        <v>354</v>
      </c>
      <c r="E67" s="43">
        <v>382716</v>
      </c>
      <c r="F67" s="44">
        <v>43652</v>
      </c>
      <c r="G67" s="45">
        <f t="shared" ref="G67:G130" si="5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6">L67-K67</f>
        <v>4</v>
      </c>
      <c r="N67" s="43">
        <v>493485</v>
      </c>
      <c r="O67" s="44">
        <v>42922</v>
      </c>
      <c r="P67" s="45">
        <f t="shared" ref="P67:P130" si="7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4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5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6"/>
        <v>7</v>
      </c>
      <c r="N68" s="43">
        <v>253526</v>
      </c>
      <c r="O68" s="44">
        <v>42560</v>
      </c>
      <c r="P68" s="45">
        <f t="shared" si="7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4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5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6"/>
        <v>8</v>
      </c>
      <c r="N69" s="57">
        <v>8474019</v>
      </c>
      <c r="O69" s="57"/>
      <c r="P69" s="45">
        <f t="shared" si="7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4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244</v>
      </c>
      <c r="C70" s="41"/>
      <c r="D70" s="41"/>
      <c r="E70" s="43">
        <v>2025199</v>
      </c>
      <c r="F70" s="44">
        <v>43608</v>
      </c>
      <c r="G70" s="45">
        <f t="shared" si="5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6"/>
        <v>28</v>
      </c>
      <c r="N70" s="43">
        <v>2053037</v>
      </c>
      <c r="O70" s="44">
        <v>42878</v>
      </c>
      <c r="P70" s="45">
        <f t="shared" si="7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4"/>
        <v>0</v>
      </c>
      <c r="W70" s="48"/>
      <c r="X70" s="48"/>
      <c r="Y70" s="48"/>
      <c r="Z70" s="48" t="s">
        <v>360</v>
      </c>
    </row>
    <row r="71" spans="1:26" x14ac:dyDescent="0.25">
      <c r="A71" s="41">
        <v>51</v>
      </c>
      <c r="B71" s="42" t="s">
        <v>245</v>
      </c>
      <c r="C71" s="41"/>
      <c r="D71" s="53" t="s">
        <v>352</v>
      </c>
      <c r="E71" s="43">
        <v>443179</v>
      </c>
      <c r="F71" s="44">
        <v>44261</v>
      </c>
      <c r="G71" s="45">
        <f t="shared" si="5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6"/>
        <v>4</v>
      </c>
      <c r="N71" s="43">
        <v>493487</v>
      </c>
      <c r="O71" s="44">
        <v>43530</v>
      </c>
      <c r="P71" s="45">
        <f t="shared" si="7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4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245</v>
      </c>
      <c r="C72" s="41"/>
      <c r="D72" s="53" t="s">
        <v>352</v>
      </c>
      <c r="E72" s="43">
        <v>443257</v>
      </c>
      <c r="F72" s="44">
        <v>44261</v>
      </c>
      <c r="G72" s="45">
        <f t="shared" si="5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6"/>
        <v>0</v>
      </c>
      <c r="N72" s="43">
        <v>487045</v>
      </c>
      <c r="O72" s="44">
        <v>43530</v>
      </c>
      <c r="P72" s="45">
        <f t="shared" si="7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4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246</v>
      </c>
      <c r="C73" s="41"/>
      <c r="D73" s="41"/>
      <c r="E73" s="43">
        <v>370789</v>
      </c>
      <c r="F73" s="44">
        <v>42961</v>
      </c>
      <c r="G73" s="45">
        <f t="shared" si="5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6"/>
        <v>16</v>
      </c>
      <c r="N73" s="43">
        <v>487215</v>
      </c>
      <c r="O73" s="44">
        <v>42596</v>
      </c>
      <c r="P73" s="45">
        <f t="shared" si="7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4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247</v>
      </c>
      <c r="C74" s="41"/>
      <c r="D74" s="41"/>
      <c r="E74" s="43">
        <v>340843</v>
      </c>
      <c r="F74" s="44">
        <v>44515</v>
      </c>
      <c r="G74" s="45">
        <f t="shared" si="5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6"/>
        <v>6</v>
      </c>
      <c r="N74" s="43">
        <v>335933</v>
      </c>
      <c r="O74" s="44">
        <v>43784</v>
      </c>
      <c r="P74" s="45">
        <f t="shared" si="7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4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390</v>
      </c>
      <c r="E75" s="43">
        <v>1004794</v>
      </c>
      <c r="F75" s="44">
        <v>43621</v>
      </c>
      <c r="G75" s="45">
        <f t="shared" si="5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6"/>
        <v>4</v>
      </c>
      <c r="N75" s="43">
        <v>1137510</v>
      </c>
      <c r="O75" s="44">
        <v>42891</v>
      </c>
      <c r="P75" s="45">
        <f t="shared" si="7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4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390</v>
      </c>
      <c r="E76" s="43">
        <v>953753</v>
      </c>
      <c r="F76" s="44">
        <v>43621</v>
      </c>
      <c r="G76" s="45">
        <f t="shared" si="5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6"/>
        <v>3</v>
      </c>
      <c r="N76" s="43">
        <v>1091168</v>
      </c>
      <c r="O76" s="44">
        <v>42891</v>
      </c>
      <c r="P76" s="45">
        <f t="shared" si="7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4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396</v>
      </c>
      <c r="C77" s="72" t="s">
        <v>389</v>
      </c>
      <c r="D77" s="72" t="s">
        <v>351</v>
      </c>
      <c r="E77" s="70">
        <v>1224153</v>
      </c>
      <c r="F77" s="73">
        <v>43562</v>
      </c>
      <c r="G77" s="45">
        <f t="shared" si="5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6"/>
        <v>0</v>
      </c>
      <c r="N77" s="70">
        <v>2690707</v>
      </c>
      <c r="O77" s="73">
        <v>42832</v>
      </c>
      <c r="P77" s="45">
        <f t="shared" si="7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4"/>
        <v>0</v>
      </c>
      <c r="W77" s="76"/>
      <c r="X77" s="76"/>
      <c r="Y77" s="76"/>
      <c r="Z77" s="84" t="s">
        <v>391</v>
      </c>
    </row>
    <row r="78" spans="1:26" x14ac:dyDescent="0.25">
      <c r="A78" s="41">
        <v>55</v>
      </c>
      <c r="B78" s="51" t="s">
        <v>396</v>
      </c>
      <c r="C78" s="72" t="s">
        <v>389</v>
      </c>
      <c r="D78" s="72" t="s">
        <v>351</v>
      </c>
      <c r="E78" s="70">
        <v>1224145</v>
      </c>
      <c r="F78" s="73">
        <v>43562</v>
      </c>
      <c r="G78" s="45">
        <f t="shared" si="5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6"/>
        <v>0</v>
      </c>
      <c r="N78" s="70">
        <v>2690702</v>
      </c>
      <c r="O78" s="73">
        <v>42832</v>
      </c>
      <c r="P78" s="45">
        <f t="shared" si="7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4"/>
        <v>0</v>
      </c>
      <c r="W78" s="48"/>
      <c r="X78" s="48"/>
      <c r="Y78" s="48"/>
      <c r="Z78" s="84" t="s">
        <v>391</v>
      </c>
    </row>
    <row r="79" spans="1:26" x14ac:dyDescent="0.25">
      <c r="A79" s="41">
        <v>56</v>
      </c>
      <c r="B79" s="91" t="s">
        <v>248</v>
      </c>
      <c r="C79" s="43"/>
      <c r="D79" s="65" t="s">
        <v>350</v>
      </c>
      <c r="E79" s="43">
        <v>4162487</v>
      </c>
      <c r="F79" s="44">
        <v>43570</v>
      </c>
      <c r="G79" s="45">
        <f t="shared" si="5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6"/>
        <v>3</v>
      </c>
      <c r="N79" s="43">
        <v>4167451</v>
      </c>
      <c r="O79" s="44">
        <v>42475</v>
      </c>
      <c r="P79" s="45">
        <f t="shared" si="7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4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340</v>
      </c>
      <c r="C80" s="41"/>
      <c r="D80" s="41"/>
      <c r="E80" s="43">
        <v>140337110</v>
      </c>
      <c r="F80" s="44">
        <v>44187</v>
      </c>
      <c r="G80" s="45">
        <f t="shared" si="5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6"/>
        <v>10</v>
      </c>
      <c r="N80" s="43">
        <v>140927820</v>
      </c>
      <c r="O80" s="44">
        <v>43456</v>
      </c>
      <c r="P80" s="45">
        <f t="shared" si="7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4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397</v>
      </c>
      <c r="C81" s="41"/>
      <c r="D81" s="65" t="s">
        <v>350</v>
      </c>
      <c r="E81" s="43">
        <v>1024437</v>
      </c>
      <c r="F81" s="44"/>
      <c r="G81" s="45">
        <f t="shared" si="5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6"/>
        <v>0</v>
      </c>
      <c r="N81" s="43">
        <v>1012216</v>
      </c>
      <c r="O81" s="43"/>
      <c r="P81" s="45">
        <f t="shared" si="7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4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397</v>
      </c>
      <c r="C82" s="41"/>
      <c r="D82" s="65" t="s">
        <v>350</v>
      </c>
      <c r="E82" s="43">
        <v>485019</v>
      </c>
      <c r="F82" s="44"/>
      <c r="G82" s="45">
        <f t="shared" si="5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6"/>
        <v>4</v>
      </c>
      <c r="N82" s="43">
        <v>873692</v>
      </c>
      <c r="O82" s="57"/>
      <c r="P82" s="45">
        <f t="shared" si="7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4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106</v>
      </c>
      <c r="C83" s="41"/>
      <c r="D83" s="41"/>
      <c r="E83" s="43">
        <v>5017905</v>
      </c>
      <c r="F83" s="44">
        <v>43857</v>
      </c>
      <c r="G83" s="45">
        <f t="shared" si="5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6"/>
        <v>2</v>
      </c>
      <c r="N83" s="43">
        <v>5017608</v>
      </c>
      <c r="O83" s="44">
        <v>43127</v>
      </c>
      <c r="P83" s="45">
        <f t="shared" si="7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4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106</v>
      </c>
      <c r="C84" s="41"/>
      <c r="D84" s="41"/>
      <c r="E84" s="43">
        <v>5017806</v>
      </c>
      <c r="F84" s="44">
        <v>43857</v>
      </c>
      <c r="G84" s="45">
        <f t="shared" si="5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6"/>
        <v>5</v>
      </c>
      <c r="N84" s="43">
        <v>5018001</v>
      </c>
      <c r="O84" s="44">
        <v>43127</v>
      </c>
      <c r="P84" s="45">
        <f t="shared" si="7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4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107</v>
      </c>
      <c r="C85" s="41"/>
      <c r="D85" s="53" t="s">
        <v>350</v>
      </c>
      <c r="E85" s="43">
        <v>18096370</v>
      </c>
      <c r="F85" s="44"/>
      <c r="G85" s="45">
        <f t="shared" si="5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6"/>
        <v>0</v>
      </c>
      <c r="N85" s="43">
        <v>15513752</v>
      </c>
      <c r="O85" s="43"/>
      <c r="P85" s="45">
        <f t="shared" si="7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4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165</v>
      </c>
      <c r="C86" s="41"/>
      <c r="D86" s="41"/>
      <c r="E86" s="43">
        <v>251092</v>
      </c>
      <c r="F86" s="44"/>
      <c r="G86" s="45">
        <f t="shared" si="5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6"/>
        <v>4</v>
      </c>
      <c r="N86" s="43">
        <v>493590</v>
      </c>
      <c r="O86" s="43"/>
      <c r="P86" s="45">
        <f t="shared" si="7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4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108</v>
      </c>
      <c r="C87" s="41"/>
      <c r="D87" s="41"/>
      <c r="E87" s="43">
        <v>479650</v>
      </c>
      <c r="F87" s="44">
        <v>43525</v>
      </c>
      <c r="G87" s="45">
        <f t="shared" si="5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6"/>
        <v>6</v>
      </c>
      <c r="N87" s="43">
        <v>209340</v>
      </c>
      <c r="O87" s="44">
        <v>42795</v>
      </c>
      <c r="P87" s="45">
        <f t="shared" si="7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4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108</v>
      </c>
      <c r="C88" s="41"/>
      <c r="D88" s="41"/>
      <c r="E88" s="43">
        <v>479661</v>
      </c>
      <c r="F88" s="44">
        <v>43525</v>
      </c>
      <c r="G88" s="45">
        <f t="shared" si="5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6"/>
        <v>1</v>
      </c>
      <c r="N88" s="43">
        <v>209358</v>
      </c>
      <c r="O88" s="44">
        <v>42795</v>
      </c>
      <c r="P88" s="45">
        <f t="shared" si="7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4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109</v>
      </c>
      <c r="C89" s="41"/>
      <c r="D89" s="41"/>
      <c r="E89" s="43">
        <v>443260</v>
      </c>
      <c r="F89" s="44">
        <v>43513</v>
      </c>
      <c r="G89" s="45">
        <f t="shared" si="5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6"/>
        <v>0</v>
      </c>
      <c r="N89" s="43">
        <v>487038</v>
      </c>
      <c r="O89" s="44">
        <v>42783</v>
      </c>
      <c r="P89" s="45">
        <f t="shared" si="7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4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109</v>
      </c>
      <c r="C90" s="41"/>
      <c r="D90" s="41"/>
      <c r="E90" s="43">
        <v>443261</v>
      </c>
      <c r="F90" s="44">
        <v>43513</v>
      </c>
      <c r="G90" s="45">
        <f t="shared" si="5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6"/>
        <v>0</v>
      </c>
      <c r="N90" s="43">
        <v>493493</v>
      </c>
      <c r="O90" s="44">
        <v>42783</v>
      </c>
      <c r="P90" s="45">
        <f t="shared" si="7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4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220</v>
      </c>
      <c r="C91" s="72" t="s">
        <v>389</v>
      </c>
      <c r="D91" s="72"/>
      <c r="E91" s="70">
        <v>370803</v>
      </c>
      <c r="F91" s="73">
        <v>44336</v>
      </c>
      <c r="G91" s="45">
        <f t="shared" si="5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6"/>
        <v>0</v>
      </c>
      <c r="N91" s="70">
        <v>493460</v>
      </c>
      <c r="O91" s="73">
        <v>43605</v>
      </c>
      <c r="P91" s="45">
        <f t="shared" si="7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4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110</v>
      </c>
      <c r="C92" s="41"/>
      <c r="D92" s="41"/>
      <c r="E92" s="43">
        <v>727244</v>
      </c>
      <c r="F92" s="44"/>
      <c r="G92" s="45">
        <f t="shared" si="5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6"/>
        <v>0</v>
      </c>
      <c r="N92" s="43">
        <v>727399</v>
      </c>
      <c r="O92" s="43"/>
      <c r="P92" s="45">
        <f t="shared" si="7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4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111</v>
      </c>
      <c r="C93" s="41"/>
      <c r="D93" s="53" t="s">
        <v>349</v>
      </c>
      <c r="E93" s="43">
        <v>383288</v>
      </c>
      <c r="F93" s="44">
        <v>43753</v>
      </c>
      <c r="G93" s="45">
        <f t="shared" si="5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6"/>
        <v>1</v>
      </c>
      <c r="N93" s="43">
        <v>493483</v>
      </c>
      <c r="O93" s="44">
        <v>43023</v>
      </c>
      <c r="P93" s="45">
        <f t="shared" si="7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4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111</v>
      </c>
      <c r="C94" s="41"/>
      <c r="D94" s="53" t="s">
        <v>349</v>
      </c>
      <c r="E94" s="43">
        <v>383290</v>
      </c>
      <c r="F94" s="44">
        <v>43753</v>
      </c>
      <c r="G94" s="45">
        <f t="shared" si="5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6"/>
        <v>0</v>
      </c>
      <c r="N94" s="43">
        <v>487064</v>
      </c>
      <c r="O94" s="44">
        <v>43023</v>
      </c>
      <c r="P94" s="45">
        <f t="shared" si="7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4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112</v>
      </c>
      <c r="C95" s="93" t="s">
        <v>326</v>
      </c>
      <c r="D95" s="43"/>
      <c r="E95" s="43">
        <v>150643120</v>
      </c>
      <c r="F95" s="44"/>
      <c r="G95" s="45">
        <f t="shared" si="5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6"/>
        <v>0</v>
      </c>
      <c r="N95" s="43">
        <v>202859</v>
      </c>
      <c r="O95" s="43"/>
      <c r="P95" s="45">
        <f t="shared" si="7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4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112</v>
      </c>
      <c r="C96" s="93" t="s">
        <v>326</v>
      </c>
      <c r="D96" s="41"/>
      <c r="E96" s="43">
        <v>251215</v>
      </c>
      <c r="F96" s="44"/>
      <c r="G96" s="45">
        <f t="shared" si="5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6"/>
        <v>27</v>
      </c>
      <c r="N96" s="43">
        <v>202440</v>
      </c>
      <c r="O96" s="43"/>
      <c r="P96" s="45">
        <f t="shared" si="7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4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113</v>
      </c>
      <c r="C97" s="41"/>
      <c r="D97" s="41"/>
      <c r="E97" s="43">
        <v>17974242</v>
      </c>
      <c r="F97" s="44">
        <v>43084</v>
      </c>
      <c r="G97" s="45">
        <f t="shared" si="5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6"/>
        <v>6</v>
      </c>
      <c r="N97" s="43">
        <v>18040127</v>
      </c>
      <c r="O97" s="44">
        <v>43827</v>
      </c>
      <c r="P97" s="45">
        <f t="shared" si="7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4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249</v>
      </c>
      <c r="C98" s="41"/>
      <c r="D98" s="53" t="s">
        <v>349</v>
      </c>
      <c r="E98" s="43">
        <v>194106</v>
      </c>
      <c r="F98" s="44">
        <v>43625</v>
      </c>
      <c r="G98" s="45">
        <f t="shared" si="5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6"/>
        <v>0</v>
      </c>
      <c r="N98" s="43">
        <v>487213</v>
      </c>
      <c r="O98" s="44">
        <v>42895</v>
      </c>
      <c r="P98" s="45">
        <f t="shared" si="7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4"/>
        <v>1</v>
      </c>
      <c r="W98" s="48"/>
      <c r="X98" s="48"/>
      <c r="Y98" s="48"/>
      <c r="Z98" s="48" t="s">
        <v>353</v>
      </c>
    </row>
    <row r="99" spans="1:26" x14ac:dyDescent="0.25">
      <c r="A99" s="41">
        <v>70</v>
      </c>
      <c r="B99" s="42" t="s">
        <v>221</v>
      </c>
      <c r="C99" s="41"/>
      <c r="D99" s="41"/>
      <c r="E99" s="43">
        <v>281651</v>
      </c>
      <c r="F99" s="44">
        <v>44253</v>
      </c>
      <c r="G99" s="45">
        <f t="shared" si="5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6"/>
        <v>2</v>
      </c>
      <c r="N99" s="43">
        <v>385917</v>
      </c>
      <c r="O99" s="44">
        <v>43522</v>
      </c>
      <c r="P99" s="45">
        <f t="shared" si="7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4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221</v>
      </c>
      <c r="C100" s="41"/>
      <c r="D100" s="41"/>
      <c r="E100" s="43">
        <v>281645</v>
      </c>
      <c r="F100" s="44">
        <v>44253</v>
      </c>
      <c r="G100" s="45">
        <f t="shared" si="5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6"/>
        <v>4</v>
      </c>
      <c r="N100" s="43">
        <v>383745</v>
      </c>
      <c r="O100" s="44">
        <v>43522</v>
      </c>
      <c r="P100" s="45">
        <f t="shared" si="7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4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398</v>
      </c>
      <c r="C101" s="41"/>
      <c r="D101" s="78" t="s">
        <v>390</v>
      </c>
      <c r="E101" s="43">
        <v>5549909</v>
      </c>
      <c r="F101" s="44">
        <v>44271</v>
      </c>
      <c r="G101" s="45">
        <f t="shared" si="5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6"/>
        <v>3</v>
      </c>
      <c r="N101" s="43">
        <v>4006007</v>
      </c>
      <c r="O101" s="44">
        <v>43540</v>
      </c>
      <c r="P101" s="45">
        <f t="shared" si="7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4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5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6"/>
        <v>1</v>
      </c>
      <c r="N102" s="43">
        <v>23490</v>
      </c>
      <c r="O102" s="43"/>
      <c r="P102" s="45">
        <f t="shared" si="7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4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234</v>
      </c>
      <c r="C103" s="41"/>
      <c r="D103" s="41"/>
      <c r="E103" s="43">
        <v>194103</v>
      </c>
      <c r="F103" s="44"/>
      <c r="G103" s="45">
        <f t="shared" si="5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6"/>
        <v>0</v>
      </c>
      <c r="N103" s="43">
        <v>487201</v>
      </c>
      <c r="O103" s="43"/>
      <c r="P103" s="45">
        <f t="shared" si="7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4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166</v>
      </c>
      <c r="C104" s="41"/>
      <c r="D104" s="53" t="s">
        <v>349</v>
      </c>
      <c r="E104" s="43">
        <v>341260</v>
      </c>
      <c r="F104" s="44">
        <v>44149</v>
      </c>
      <c r="G104" s="45">
        <f t="shared" si="5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6"/>
        <v>9</v>
      </c>
      <c r="N104" s="43">
        <v>244004</v>
      </c>
      <c r="O104" s="44">
        <v>43418</v>
      </c>
      <c r="P104" s="45">
        <f t="shared" si="7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4"/>
        <v>0</v>
      </c>
      <c r="W104" s="48"/>
      <c r="X104" s="48"/>
      <c r="Y104" s="48"/>
      <c r="Z104" s="48" t="s">
        <v>366</v>
      </c>
    </row>
    <row r="105" spans="1:26" x14ac:dyDescent="0.25">
      <c r="A105" s="41">
        <v>74</v>
      </c>
      <c r="B105" s="51" t="s">
        <v>166</v>
      </c>
      <c r="C105" s="41"/>
      <c r="D105" s="97" t="s">
        <v>349</v>
      </c>
      <c r="E105" s="43">
        <v>383255</v>
      </c>
      <c r="F105" s="44">
        <v>44149</v>
      </c>
      <c r="G105" s="45">
        <f t="shared" si="5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6"/>
        <v>0</v>
      </c>
      <c r="N105" s="43">
        <v>204398</v>
      </c>
      <c r="O105" s="44">
        <v>43418</v>
      </c>
      <c r="P105" s="45">
        <f t="shared" si="7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4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5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6"/>
        <v>7</v>
      </c>
      <c r="N106" s="43">
        <v>23530701</v>
      </c>
      <c r="O106" s="43"/>
      <c r="P106" s="45">
        <f t="shared" si="7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4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5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6"/>
        <v>4</v>
      </c>
      <c r="N107" s="43">
        <v>23681908</v>
      </c>
      <c r="O107" s="43"/>
      <c r="P107" s="45">
        <f t="shared" si="7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4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210</v>
      </c>
      <c r="C108" s="41"/>
      <c r="D108" s="85" t="s">
        <v>350</v>
      </c>
      <c r="E108" s="43">
        <v>370799</v>
      </c>
      <c r="F108" s="44"/>
      <c r="G108" s="45">
        <f t="shared" si="5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6"/>
        <v>2</v>
      </c>
      <c r="N108" s="43">
        <v>493452</v>
      </c>
      <c r="O108" s="43"/>
      <c r="P108" s="45">
        <f t="shared" si="7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4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399</v>
      </c>
      <c r="C109" s="93" t="s">
        <v>326</v>
      </c>
      <c r="D109" s="41"/>
      <c r="E109" s="43">
        <v>264877</v>
      </c>
      <c r="F109" s="44">
        <v>42949</v>
      </c>
      <c r="G109" s="45">
        <f t="shared" si="5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7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390</v>
      </c>
      <c r="E110" s="43">
        <v>650915</v>
      </c>
      <c r="F110" s="44">
        <v>43518</v>
      </c>
      <c r="G110" s="45">
        <f t="shared" si="5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6"/>
        <v>3</v>
      </c>
      <c r="N110" s="43">
        <v>574490</v>
      </c>
      <c r="O110" s="44">
        <v>42788</v>
      </c>
      <c r="P110" s="45">
        <f t="shared" si="7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4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390</v>
      </c>
      <c r="E111" s="43">
        <v>62320</v>
      </c>
      <c r="F111" s="44">
        <v>43518</v>
      </c>
      <c r="G111" s="45">
        <f t="shared" si="5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6"/>
        <v>1</v>
      </c>
      <c r="N111" s="43">
        <v>570725</v>
      </c>
      <c r="O111" s="44">
        <v>42788</v>
      </c>
      <c r="P111" s="45">
        <f t="shared" si="7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4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400</v>
      </c>
      <c r="C112" s="99"/>
      <c r="D112" s="99"/>
      <c r="E112" s="57">
        <v>353099</v>
      </c>
      <c r="F112" s="58">
        <v>43576</v>
      </c>
      <c r="G112" s="45">
        <f t="shared" si="5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6"/>
        <v>9</v>
      </c>
      <c r="N112" s="57">
        <v>342483</v>
      </c>
      <c r="O112" s="58">
        <v>42846</v>
      </c>
      <c r="P112" s="45">
        <f t="shared" si="7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4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400</v>
      </c>
      <c r="C113" s="99"/>
      <c r="D113" s="99"/>
      <c r="E113" s="57">
        <v>306418</v>
      </c>
      <c r="F113" s="58">
        <v>43576</v>
      </c>
      <c r="G113" s="45">
        <f t="shared" si="5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6"/>
        <v>2</v>
      </c>
      <c r="N113" s="57">
        <v>354031</v>
      </c>
      <c r="O113" s="58">
        <v>42846</v>
      </c>
      <c r="P113" s="45">
        <f t="shared" si="7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4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5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6"/>
        <v>4</v>
      </c>
      <c r="N114" s="43">
        <v>3177870</v>
      </c>
      <c r="O114" s="44">
        <v>43558</v>
      </c>
      <c r="P114" s="45">
        <f t="shared" si="7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4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5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6"/>
        <v>1</v>
      </c>
      <c r="N115" s="43">
        <v>44773332</v>
      </c>
      <c r="O115" s="44">
        <v>42785</v>
      </c>
      <c r="P115" s="45">
        <f t="shared" si="7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4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167</v>
      </c>
      <c r="C116" s="72" t="s">
        <v>389</v>
      </c>
      <c r="D116" s="72"/>
      <c r="E116" s="70">
        <v>194114</v>
      </c>
      <c r="F116" s="73">
        <v>44483</v>
      </c>
      <c r="G116" s="45">
        <f t="shared" si="5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6"/>
        <v>0</v>
      </c>
      <c r="N116" s="70">
        <v>487416</v>
      </c>
      <c r="O116" s="73">
        <v>43752</v>
      </c>
      <c r="P116" s="45">
        <f t="shared" si="7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4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167</v>
      </c>
      <c r="C117" s="72" t="s">
        <v>389</v>
      </c>
      <c r="D117" s="70"/>
      <c r="E117" s="70">
        <v>443233</v>
      </c>
      <c r="F117" s="73">
        <v>44483</v>
      </c>
      <c r="G117" s="45">
        <f t="shared" si="5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6"/>
        <v>0</v>
      </c>
      <c r="N117" s="70">
        <v>487417</v>
      </c>
      <c r="O117" s="73">
        <v>43752</v>
      </c>
      <c r="P117" s="45">
        <f t="shared" si="7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4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250</v>
      </c>
      <c r="C118" s="99"/>
      <c r="D118" s="99"/>
      <c r="E118" s="57">
        <v>190209</v>
      </c>
      <c r="F118" s="58">
        <v>43577</v>
      </c>
      <c r="G118" s="45">
        <f t="shared" si="5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6"/>
        <v>17</v>
      </c>
      <c r="N118" s="57">
        <v>458446</v>
      </c>
      <c r="O118" s="58">
        <v>42847</v>
      </c>
      <c r="P118" s="45">
        <f t="shared" si="7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4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250</v>
      </c>
      <c r="C119" s="99"/>
      <c r="D119" s="99"/>
      <c r="E119" s="57">
        <v>196874</v>
      </c>
      <c r="F119" s="58">
        <v>43577</v>
      </c>
      <c r="G119" s="45">
        <f t="shared" si="5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6"/>
        <v>1</v>
      </c>
      <c r="N119" s="57">
        <v>126499</v>
      </c>
      <c r="O119" s="58">
        <v>42847</v>
      </c>
      <c r="P119" s="45">
        <f t="shared" si="7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4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401</v>
      </c>
      <c r="C120" s="43"/>
      <c r="D120" s="99"/>
      <c r="E120" s="43">
        <v>370823</v>
      </c>
      <c r="F120" s="44"/>
      <c r="G120" s="45">
        <f t="shared" si="5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6"/>
        <v>1</v>
      </c>
      <c r="N120" s="43">
        <v>483001</v>
      </c>
      <c r="O120" s="43"/>
      <c r="P120" s="45">
        <f t="shared" si="7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4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351</v>
      </c>
      <c r="E121" s="43">
        <v>478414</v>
      </c>
      <c r="F121" s="44"/>
      <c r="G121" s="45">
        <f t="shared" si="5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6"/>
        <v>5</v>
      </c>
      <c r="N121" s="43">
        <v>384076</v>
      </c>
      <c r="O121" s="43"/>
      <c r="P121" s="45">
        <f t="shared" si="7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4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291</v>
      </c>
      <c r="C122" s="41"/>
      <c r="D122" s="41"/>
      <c r="E122" s="43">
        <v>383383</v>
      </c>
      <c r="F122" s="44">
        <v>43843</v>
      </c>
      <c r="G122" s="45">
        <f t="shared" si="5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6"/>
        <v>15</v>
      </c>
      <c r="N122" s="43">
        <v>338152</v>
      </c>
      <c r="O122" s="44">
        <v>43113</v>
      </c>
      <c r="P122" s="45">
        <f t="shared" si="7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4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114</v>
      </c>
      <c r="C123" s="41"/>
      <c r="D123" s="41"/>
      <c r="E123" s="57">
        <v>163145</v>
      </c>
      <c r="F123" s="58">
        <v>43786</v>
      </c>
      <c r="G123" s="45">
        <f t="shared" si="5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6"/>
        <v>2</v>
      </c>
      <c r="N123" s="57">
        <v>778748</v>
      </c>
      <c r="O123" s="58">
        <v>43056</v>
      </c>
      <c r="P123" s="45">
        <f t="shared" si="7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4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114</v>
      </c>
      <c r="C124" s="41"/>
      <c r="D124" s="41"/>
      <c r="E124" s="57">
        <v>653704</v>
      </c>
      <c r="F124" s="58">
        <v>43786</v>
      </c>
      <c r="G124" s="45">
        <f t="shared" si="5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6"/>
        <v>0</v>
      </c>
      <c r="N124" s="57">
        <v>572745</v>
      </c>
      <c r="O124" s="58">
        <v>43056</v>
      </c>
      <c r="P124" s="45">
        <f t="shared" si="7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4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402</v>
      </c>
      <c r="C125" s="41"/>
      <c r="D125" s="53" t="s">
        <v>349</v>
      </c>
      <c r="E125" s="43">
        <v>479683</v>
      </c>
      <c r="F125" s="44">
        <v>43601</v>
      </c>
      <c r="G125" s="45">
        <f t="shared" si="5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6"/>
        <v>1</v>
      </c>
      <c r="N125" s="43">
        <v>435381</v>
      </c>
      <c r="O125" s="44">
        <v>42871</v>
      </c>
      <c r="P125" s="45">
        <f t="shared" si="7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4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402</v>
      </c>
      <c r="C126" s="41"/>
      <c r="D126" s="53" t="s">
        <v>349</v>
      </c>
      <c r="E126" s="43">
        <v>480223</v>
      </c>
      <c r="F126" s="44">
        <v>43601</v>
      </c>
      <c r="G126" s="45">
        <f t="shared" si="5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6"/>
        <v>9</v>
      </c>
      <c r="N126" s="43">
        <v>436042</v>
      </c>
      <c r="O126" s="44">
        <v>42871</v>
      </c>
      <c r="P126" s="45">
        <f t="shared" si="7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4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403</v>
      </c>
      <c r="C127" s="41"/>
      <c r="D127" s="53" t="s">
        <v>349</v>
      </c>
      <c r="E127" s="43">
        <v>34364</v>
      </c>
      <c r="F127" s="44">
        <v>43516</v>
      </c>
      <c r="G127" s="45">
        <f t="shared" si="5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6"/>
        <v>2</v>
      </c>
      <c r="N127" s="43">
        <v>25889</v>
      </c>
      <c r="O127" s="44">
        <v>42786</v>
      </c>
      <c r="P127" s="45">
        <f t="shared" si="7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4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403</v>
      </c>
      <c r="C128" s="41"/>
      <c r="D128" s="53" t="s">
        <v>349</v>
      </c>
      <c r="E128" s="43">
        <v>34561</v>
      </c>
      <c r="F128" s="44">
        <v>43516</v>
      </c>
      <c r="G128" s="45">
        <f t="shared" si="5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6"/>
        <v>1</v>
      </c>
      <c r="N128" s="43">
        <v>28490</v>
      </c>
      <c r="O128" s="44">
        <v>42786</v>
      </c>
      <c r="P128" s="45">
        <f t="shared" si="7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4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404</v>
      </c>
      <c r="C129" s="41"/>
      <c r="D129" s="65" t="s">
        <v>350</v>
      </c>
      <c r="E129" s="43">
        <v>281658</v>
      </c>
      <c r="F129" s="44">
        <v>43520</v>
      </c>
      <c r="G129" s="45">
        <f t="shared" si="5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6"/>
        <v>3</v>
      </c>
      <c r="N129" s="43">
        <v>383734</v>
      </c>
      <c r="O129" s="44">
        <v>42790</v>
      </c>
      <c r="P129" s="45">
        <f t="shared" si="7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4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349</v>
      </c>
      <c r="E130" s="43">
        <v>250974</v>
      </c>
      <c r="F130" s="44">
        <v>43621</v>
      </c>
      <c r="G130" s="45">
        <f t="shared" si="5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6"/>
        <v>4</v>
      </c>
      <c r="N130" s="43">
        <v>486825</v>
      </c>
      <c r="O130" s="44">
        <v>42891</v>
      </c>
      <c r="P130" s="45">
        <f t="shared" si="7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8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115</v>
      </c>
      <c r="C131" s="41"/>
      <c r="D131" s="41"/>
      <c r="E131" s="43">
        <v>92970</v>
      </c>
      <c r="F131" s="44">
        <v>43738</v>
      </c>
      <c r="G131" s="45">
        <f t="shared" ref="G131:G194" si="9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0">L131-K131</f>
        <v>5</v>
      </c>
      <c r="N131" s="43">
        <v>59705</v>
      </c>
      <c r="O131" s="44">
        <v>43008</v>
      </c>
      <c r="P131" s="45">
        <f t="shared" ref="P131:P194" si="11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8"/>
        <v>2</v>
      </c>
      <c r="W131" s="48"/>
      <c r="X131" s="48"/>
      <c r="Y131" s="48"/>
      <c r="Z131" s="55" t="s">
        <v>297</v>
      </c>
    </row>
    <row r="132" spans="1:26" x14ac:dyDescent="0.25">
      <c r="A132" s="41">
        <v>92</v>
      </c>
      <c r="B132" s="51" t="s">
        <v>115</v>
      </c>
      <c r="C132" s="41"/>
      <c r="D132" s="41"/>
      <c r="E132" s="43">
        <v>72040</v>
      </c>
      <c r="F132" s="44">
        <v>43738</v>
      </c>
      <c r="G132" s="45">
        <f t="shared" si="9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0"/>
        <v>16</v>
      </c>
      <c r="N132" s="43">
        <v>77654</v>
      </c>
      <c r="O132" s="44">
        <v>43008</v>
      </c>
      <c r="P132" s="45">
        <f t="shared" si="11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8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116</v>
      </c>
      <c r="C133" s="41"/>
      <c r="D133" s="78" t="s">
        <v>351</v>
      </c>
      <c r="E133" s="43">
        <v>479715</v>
      </c>
      <c r="F133" s="44"/>
      <c r="G133" s="45">
        <f t="shared" si="9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0"/>
        <v>2</v>
      </c>
      <c r="N133" s="43">
        <v>486816</v>
      </c>
      <c r="O133" s="43"/>
      <c r="P133" s="45">
        <f t="shared" si="11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8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116</v>
      </c>
      <c r="C134" s="41"/>
      <c r="D134" s="78" t="s">
        <v>351</v>
      </c>
      <c r="E134" s="43">
        <v>479670</v>
      </c>
      <c r="F134" s="44"/>
      <c r="G134" s="45">
        <f t="shared" si="9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0"/>
        <v>2</v>
      </c>
      <c r="N134" s="43">
        <v>486821</v>
      </c>
      <c r="O134" s="43"/>
      <c r="P134" s="45">
        <f t="shared" si="11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8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405</v>
      </c>
      <c r="C135" s="41"/>
      <c r="D135" s="41"/>
      <c r="E135" s="43">
        <v>465246</v>
      </c>
      <c r="F135" s="44"/>
      <c r="G135" s="45">
        <f t="shared" si="9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0"/>
        <v>3</v>
      </c>
      <c r="N135" s="43">
        <v>405662</v>
      </c>
      <c r="O135" s="43"/>
      <c r="P135" s="45">
        <f t="shared" si="11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8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406</v>
      </c>
      <c r="C136" s="41"/>
      <c r="D136" s="85" t="s">
        <v>354</v>
      </c>
      <c r="E136" s="43">
        <v>13205704</v>
      </c>
      <c r="F136" s="44"/>
      <c r="G136" s="45">
        <f t="shared" si="9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0"/>
        <v>2</v>
      </c>
      <c r="N136" s="43">
        <v>13210210</v>
      </c>
      <c r="O136" s="43"/>
      <c r="P136" s="45">
        <f t="shared" si="11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8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9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0"/>
        <v>12</v>
      </c>
      <c r="N137" s="43">
        <v>2131450</v>
      </c>
      <c r="O137" s="44">
        <v>42790</v>
      </c>
      <c r="P137" s="45">
        <f t="shared" si="11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8"/>
        <v>0</v>
      </c>
      <c r="W137" s="48"/>
      <c r="X137" s="48"/>
      <c r="Y137" s="48"/>
      <c r="Z137" s="55" t="s">
        <v>367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9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0"/>
        <v>5</v>
      </c>
      <c r="N138" s="43">
        <v>2129354</v>
      </c>
      <c r="O138" s="44">
        <v>42790</v>
      </c>
      <c r="P138" s="45">
        <f t="shared" si="11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8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117</v>
      </c>
      <c r="C139" s="41"/>
      <c r="D139" s="53" t="s">
        <v>349</v>
      </c>
      <c r="E139" s="57">
        <v>383278</v>
      </c>
      <c r="F139" s="58">
        <v>43058</v>
      </c>
      <c r="G139" s="45">
        <f t="shared" si="9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0"/>
        <v>2</v>
      </c>
      <c r="N139" s="57">
        <v>493476</v>
      </c>
      <c r="O139" s="58">
        <v>42693</v>
      </c>
      <c r="P139" s="45">
        <f t="shared" si="11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8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117</v>
      </c>
      <c r="C140" s="41"/>
      <c r="D140" s="53" t="s">
        <v>349</v>
      </c>
      <c r="E140" s="57">
        <v>383254</v>
      </c>
      <c r="F140" s="58">
        <v>43058</v>
      </c>
      <c r="G140" s="45">
        <f t="shared" si="9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0"/>
        <v>5</v>
      </c>
      <c r="N140" s="57">
        <v>493478</v>
      </c>
      <c r="O140" s="58">
        <v>42693</v>
      </c>
      <c r="P140" s="45">
        <f t="shared" si="11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8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118</v>
      </c>
      <c r="C141" s="41"/>
      <c r="D141" s="41"/>
      <c r="E141" s="43">
        <v>370830</v>
      </c>
      <c r="F141" s="44"/>
      <c r="G141" s="45">
        <f t="shared" si="9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0"/>
        <v>6</v>
      </c>
      <c r="N141" s="43">
        <v>487117</v>
      </c>
      <c r="O141" s="43"/>
      <c r="P141" s="45">
        <f t="shared" si="11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8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251</v>
      </c>
      <c r="C142" s="41"/>
      <c r="D142" s="41"/>
      <c r="E142" s="43">
        <v>383293</v>
      </c>
      <c r="F142" s="44"/>
      <c r="G142" s="45">
        <f t="shared" si="9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0"/>
        <v>0</v>
      </c>
      <c r="N142" s="43">
        <v>493498</v>
      </c>
      <c r="O142" s="43"/>
      <c r="P142" s="45">
        <f t="shared" si="11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8"/>
        <v>0</v>
      </c>
      <c r="W142" s="48"/>
      <c r="X142" s="48"/>
      <c r="Y142" s="48"/>
      <c r="Z142" s="55" t="s">
        <v>407</v>
      </c>
    </row>
    <row r="143" spans="1:26" x14ac:dyDescent="0.25">
      <c r="A143" s="41">
        <v>100</v>
      </c>
      <c r="B143" s="42" t="s">
        <v>119</v>
      </c>
      <c r="C143" s="41"/>
      <c r="D143" s="41"/>
      <c r="E143" s="43">
        <v>11399739</v>
      </c>
      <c r="F143" s="44">
        <v>43684</v>
      </c>
      <c r="G143" s="45">
        <f t="shared" si="9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0"/>
        <v>3</v>
      </c>
      <c r="N143" s="43">
        <v>11399898</v>
      </c>
      <c r="O143" s="44">
        <v>42954</v>
      </c>
      <c r="P143" s="45">
        <f t="shared" si="11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8"/>
        <v>0</v>
      </c>
      <c r="W143" s="48"/>
      <c r="X143" s="48"/>
      <c r="Y143" s="48"/>
      <c r="Z143" s="55" t="s">
        <v>334</v>
      </c>
    </row>
    <row r="144" spans="1:26" x14ac:dyDescent="0.25">
      <c r="A144" s="41">
        <v>100</v>
      </c>
      <c r="B144" s="51" t="s">
        <v>119</v>
      </c>
      <c r="C144" s="41"/>
      <c r="D144" s="41"/>
      <c r="E144" s="43">
        <v>11433090</v>
      </c>
      <c r="F144" s="44">
        <v>43684</v>
      </c>
      <c r="G144" s="45">
        <f t="shared" si="9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0"/>
        <v>0</v>
      </c>
      <c r="N144" s="43">
        <v>11444421</v>
      </c>
      <c r="O144" s="44">
        <v>42954</v>
      </c>
      <c r="P144" s="45">
        <f t="shared" si="11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8"/>
        <v>2</v>
      </c>
      <c r="W144" s="48"/>
      <c r="X144" s="48"/>
      <c r="Y144" s="48"/>
      <c r="Z144" s="48" t="s">
        <v>333</v>
      </c>
    </row>
    <row r="145" spans="1:26" x14ac:dyDescent="0.25">
      <c r="A145" s="70">
        <v>101</v>
      </c>
      <c r="B145" s="71" t="s">
        <v>6</v>
      </c>
      <c r="C145" s="72" t="s">
        <v>389</v>
      </c>
      <c r="D145" s="72"/>
      <c r="E145" s="70">
        <v>391653</v>
      </c>
      <c r="F145" s="73">
        <v>43517</v>
      </c>
      <c r="G145" s="45">
        <f t="shared" si="9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0"/>
        <v>0</v>
      </c>
      <c r="N145" s="70">
        <v>493499</v>
      </c>
      <c r="O145" s="73">
        <v>42787</v>
      </c>
      <c r="P145" s="45">
        <f t="shared" si="11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8"/>
        <v>0</v>
      </c>
      <c r="W145" s="76"/>
      <c r="X145" s="76"/>
      <c r="Y145" s="76"/>
      <c r="Z145" s="76" t="s">
        <v>408</v>
      </c>
    </row>
    <row r="146" spans="1:26" x14ac:dyDescent="0.25">
      <c r="A146" s="41">
        <v>101</v>
      </c>
      <c r="B146" s="51" t="s">
        <v>6</v>
      </c>
      <c r="C146" s="72" t="s">
        <v>389</v>
      </c>
      <c r="D146" s="72"/>
      <c r="E146" s="70">
        <v>383267</v>
      </c>
      <c r="F146" s="73">
        <v>43517</v>
      </c>
      <c r="G146" s="45">
        <f t="shared" si="9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0"/>
        <v>0</v>
      </c>
      <c r="N146" s="70">
        <v>352942</v>
      </c>
      <c r="O146" s="73">
        <v>43373</v>
      </c>
      <c r="P146" s="45">
        <f t="shared" si="11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8"/>
        <v>0</v>
      </c>
      <c r="W146" s="76"/>
      <c r="X146" s="59"/>
      <c r="Y146" s="59"/>
      <c r="Z146" s="76" t="s">
        <v>408</v>
      </c>
    </row>
    <row r="147" spans="1:26" x14ac:dyDescent="0.25">
      <c r="A147" s="41">
        <v>102</v>
      </c>
      <c r="B147" s="98" t="s">
        <v>252</v>
      </c>
      <c r="C147" s="99"/>
      <c r="D147" s="85" t="s">
        <v>354</v>
      </c>
      <c r="E147" s="43">
        <v>443237</v>
      </c>
      <c r="F147" s="44">
        <v>43562</v>
      </c>
      <c r="G147" s="45">
        <f t="shared" si="9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0"/>
        <v>3</v>
      </c>
      <c r="N147" s="43">
        <v>487419</v>
      </c>
      <c r="O147" s="44">
        <v>42832</v>
      </c>
      <c r="P147" s="45">
        <f t="shared" si="11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8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168</v>
      </c>
      <c r="C148" s="41"/>
      <c r="D148" s="85" t="s">
        <v>352</v>
      </c>
      <c r="E148" s="43">
        <v>11545169</v>
      </c>
      <c r="F148" s="44">
        <v>43182</v>
      </c>
      <c r="G148" s="45">
        <f t="shared" si="9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0"/>
        <v>3</v>
      </c>
      <c r="N148" s="43">
        <v>11842660</v>
      </c>
      <c r="O148" s="44">
        <v>42452</v>
      </c>
      <c r="P148" s="45">
        <f t="shared" si="11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8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409</v>
      </c>
      <c r="C149" s="43"/>
      <c r="D149" s="43"/>
      <c r="E149" s="43">
        <v>370821</v>
      </c>
      <c r="F149" s="44"/>
      <c r="G149" s="45">
        <f t="shared" si="9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0"/>
        <v>1</v>
      </c>
      <c r="N149" s="43">
        <v>435484</v>
      </c>
      <c r="O149" s="43"/>
      <c r="P149" s="45">
        <f t="shared" si="11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8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409</v>
      </c>
      <c r="C150" s="41"/>
      <c r="D150" s="41"/>
      <c r="E150" s="43">
        <v>370827</v>
      </c>
      <c r="F150" s="44"/>
      <c r="G150" s="45">
        <f t="shared" si="9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0"/>
        <v>1</v>
      </c>
      <c r="N150" s="43">
        <v>436033</v>
      </c>
      <c r="O150" s="57"/>
      <c r="P150" s="45">
        <f t="shared" si="11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8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120</v>
      </c>
      <c r="C151" s="41"/>
      <c r="D151" s="53" t="s">
        <v>349</v>
      </c>
      <c r="E151" s="43">
        <v>8504339</v>
      </c>
      <c r="F151" s="44"/>
      <c r="G151" s="45">
        <f t="shared" si="9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0"/>
        <v>2</v>
      </c>
      <c r="N151" s="43">
        <v>85046140</v>
      </c>
      <c r="O151" s="43"/>
      <c r="P151" s="45">
        <f t="shared" si="11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8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120</v>
      </c>
      <c r="C152" s="41"/>
      <c r="D152" s="53" t="s">
        <v>349</v>
      </c>
      <c r="E152" s="43">
        <v>8504340</v>
      </c>
      <c r="F152" s="44"/>
      <c r="G152" s="45">
        <f t="shared" si="9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0"/>
        <v>5</v>
      </c>
      <c r="N152" s="43">
        <v>8542260</v>
      </c>
      <c r="O152" s="43"/>
      <c r="P152" s="45">
        <f t="shared" si="11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8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410</v>
      </c>
      <c r="C153" s="41"/>
      <c r="D153" s="41"/>
      <c r="E153" s="43">
        <v>383266</v>
      </c>
      <c r="F153" s="44">
        <v>43600</v>
      </c>
      <c r="G153" s="45">
        <f t="shared" si="9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0"/>
        <v>3</v>
      </c>
      <c r="N153" s="43">
        <v>487076</v>
      </c>
      <c r="O153" s="44">
        <v>42870</v>
      </c>
      <c r="P153" s="45">
        <f t="shared" si="11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8"/>
        <v>0</v>
      </c>
      <c r="W153" s="48"/>
      <c r="X153" s="48"/>
      <c r="Y153" s="48"/>
      <c r="Z153" s="48" t="s">
        <v>411</v>
      </c>
    </row>
    <row r="154" spans="1:26" x14ac:dyDescent="0.25">
      <c r="A154" s="41">
        <v>107</v>
      </c>
      <c r="B154" s="42" t="s">
        <v>2</v>
      </c>
      <c r="C154" s="41"/>
      <c r="D154" s="85" t="s">
        <v>390</v>
      </c>
      <c r="E154" s="43">
        <v>235860</v>
      </c>
      <c r="F154" s="44"/>
      <c r="G154" s="45">
        <f t="shared" si="9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0"/>
        <v>5</v>
      </c>
      <c r="N154" s="43">
        <v>369353</v>
      </c>
      <c r="O154" s="43"/>
      <c r="P154" s="45">
        <f t="shared" si="11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8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9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0"/>
        <v>2</v>
      </c>
      <c r="N155" s="43">
        <v>10545389</v>
      </c>
      <c r="O155" s="43"/>
      <c r="P155" s="45">
        <f t="shared" si="11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8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9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0"/>
        <v>4</v>
      </c>
      <c r="N156" s="43">
        <v>10724134</v>
      </c>
      <c r="O156" s="43"/>
      <c r="P156" s="45">
        <f t="shared" si="11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8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169</v>
      </c>
      <c r="C157" s="41"/>
      <c r="D157" s="78" t="s">
        <v>355</v>
      </c>
      <c r="E157" s="43">
        <v>692951</v>
      </c>
      <c r="F157" s="44">
        <v>43591</v>
      </c>
      <c r="G157" s="45">
        <f t="shared" si="9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0"/>
        <v>6</v>
      </c>
      <c r="N157" s="43">
        <v>705133</v>
      </c>
      <c r="O157" s="44">
        <v>42861</v>
      </c>
      <c r="P157" s="45">
        <f t="shared" si="11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8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169</v>
      </c>
      <c r="C158" s="41"/>
      <c r="D158" s="53" t="s">
        <v>355</v>
      </c>
      <c r="E158" s="43">
        <v>604309</v>
      </c>
      <c r="F158" s="44">
        <v>43591</v>
      </c>
      <c r="G158" s="45">
        <f t="shared" si="9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0"/>
        <v>1</v>
      </c>
      <c r="N158" s="43">
        <v>605009</v>
      </c>
      <c r="O158" s="44">
        <v>42861</v>
      </c>
      <c r="P158" s="45">
        <f t="shared" si="11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8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9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0"/>
        <v>16</v>
      </c>
      <c r="N159" s="57">
        <v>74540</v>
      </c>
      <c r="O159" s="58">
        <v>42819</v>
      </c>
      <c r="P159" s="45">
        <f t="shared" si="11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8"/>
        <v>0</v>
      </c>
      <c r="W159" s="59"/>
      <c r="X159" s="59"/>
      <c r="Y159" s="59"/>
      <c r="Z159" s="64" t="s">
        <v>412</v>
      </c>
    </row>
    <row r="160" spans="1:26" x14ac:dyDescent="0.25">
      <c r="A160" s="41">
        <v>111</v>
      </c>
      <c r="B160" s="42" t="s">
        <v>170</v>
      </c>
      <c r="C160" s="41"/>
      <c r="D160" s="41"/>
      <c r="E160" s="43">
        <v>235866</v>
      </c>
      <c r="F160" s="44">
        <v>43562</v>
      </c>
      <c r="G160" s="45">
        <f t="shared" si="9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0"/>
        <v>6</v>
      </c>
      <c r="N160" s="43">
        <v>369434</v>
      </c>
      <c r="O160" s="44">
        <v>42832</v>
      </c>
      <c r="P160" s="45">
        <f t="shared" si="11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8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171</v>
      </c>
      <c r="C161" s="41"/>
      <c r="D161" s="53" t="s">
        <v>350</v>
      </c>
      <c r="E161" s="43">
        <v>478396</v>
      </c>
      <c r="F161" s="44"/>
      <c r="G161" s="45">
        <f t="shared" si="9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0"/>
        <v>1</v>
      </c>
      <c r="N161" s="43">
        <v>478417</v>
      </c>
      <c r="O161" s="43"/>
      <c r="P161" s="45">
        <f t="shared" si="11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8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171</v>
      </c>
      <c r="C162" s="41"/>
      <c r="D162" s="53" t="s">
        <v>350</v>
      </c>
      <c r="E162" s="43">
        <v>384211</v>
      </c>
      <c r="F162" s="44"/>
      <c r="G162" s="45">
        <f t="shared" si="9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0"/>
        <v>0</v>
      </c>
      <c r="N162" s="43">
        <v>380327</v>
      </c>
      <c r="O162" s="43"/>
      <c r="P162" s="45">
        <f t="shared" si="11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8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413</v>
      </c>
      <c r="C163" s="41"/>
      <c r="D163" s="53" t="s">
        <v>349</v>
      </c>
      <c r="E163" s="43">
        <v>443258</v>
      </c>
      <c r="F163" s="44">
        <v>44251</v>
      </c>
      <c r="G163" s="45">
        <f t="shared" si="9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0"/>
        <v>5</v>
      </c>
      <c r="N163" s="43">
        <v>493506</v>
      </c>
      <c r="O163" s="44">
        <v>43520</v>
      </c>
      <c r="P163" s="45">
        <f t="shared" si="11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8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413</v>
      </c>
      <c r="C164" s="41"/>
      <c r="D164" s="53" t="s">
        <v>349</v>
      </c>
      <c r="E164" s="43">
        <v>443178</v>
      </c>
      <c r="F164" s="44">
        <v>44251</v>
      </c>
      <c r="G164" s="45">
        <f t="shared" si="9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0"/>
        <v>1</v>
      </c>
      <c r="N164" s="43">
        <v>487046</v>
      </c>
      <c r="O164" s="44">
        <v>43520</v>
      </c>
      <c r="P164" s="45">
        <f t="shared" si="11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8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9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0"/>
        <v>10</v>
      </c>
      <c r="N165" s="43">
        <v>150311207</v>
      </c>
      <c r="O165" s="44">
        <v>43822</v>
      </c>
      <c r="P165" s="45">
        <f t="shared" si="11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8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121</v>
      </c>
      <c r="C166" s="41"/>
      <c r="D166" s="41"/>
      <c r="E166" s="43">
        <v>251056</v>
      </c>
      <c r="F166" s="44"/>
      <c r="G166" s="45">
        <f t="shared" si="9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0"/>
        <v>5</v>
      </c>
      <c r="N166" s="43">
        <v>13386465</v>
      </c>
      <c r="O166" s="43"/>
      <c r="P166" s="45">
        <f t="shared" si="11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8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350</v>
      </c>
      <c r="E167" s="43">
        <v>478407</v>
      </c>
      <c r="F167" s="44"/>
      <c r="G167" s="45">
        <f t="shared" si="9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0"/>
        <v>1</v>
      </c>
      <c r="N167" s="43">
        <v>380329</v>
      </c>
      <c r="O167" s="44">
        <v>43848</v>
      </c>
      <c r="P167" s="45">
        <f t="shared" si="11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8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350</v>
      </c>
      <c r="E168" s="43">
        <v>478423</v>
      </c>
      <c r="F168" s="44"/>
      <c r="G168" s="45">
        <f t="shared" si="9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0"/>
        <v>7</v>
      </c>
      <c r="N168" s="43">
        <v>380331</v>
      </c>
      <c r="O168" s="44">
        <v>43848</v>
      </c>
      <c r="P168" s="45">
        <f t="shared" si="11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8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9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0"/>
        <v>1</v>
      </c>
      <c r="N169" s="43">
        <v>380326</v>
      </c>
      <c r="O169" s="43"/>
      <c r="P169" s="45">
        <f t="shared" si="11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8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9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0"/>
        <v>1</v>
      </c>
      <c r="N170" s="43">
        <v>394188</v>
      </c>
      <c r="O170" s="43"/>
      <c r="P170" s="45">
        <f t="shared" si="11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8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414</v>
      </c>
      <c r="C171" s="41"/>
      <c r="D171" s="53" t="s">
        <v>349</v>
      </c>
      <c r="E171" s="43">
        <v>194139</v>
      </c>
      <c r="F171" s="44">
        <v>43085</v>
      </c>
      <c r="G171" s="45">
        <f t="shared" si="9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0"/>
        <v>3</v>
      </c>
      <c r="N171" s="43">
        <v>487204</v>
      </c>
      <c r="O171" s="44">
        <v>42384</v>
      </c>
      <c r="P171" s="45">
        <f t="shared" si="11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8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122</v>
      </c>
      <c r="C172" s="41"/>
      <c r="D172" s="41"/>
      <c r="E172" s="43">
        <v>479341</v>
      </c>
      <c r="F172" s="44">
        <v>42747</v>
      </c>
      <c r="G172" s="45">
        <f t="shared" si="9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0"/>
        <v>2</v>
      </c>
      <c r="N172" s="43">
        <v>384180</v>
      </c>
      <c r="O172" s="44">
        <v>42381</v>
      </c>
      <c r="P172" s="45">
        <f t="shared" si="11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8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225</v>
      </c>
      <c r="C173" s="41"/>
      <c r="D173" s="41"/>
      <c r="E173" s="43">
        <v>1076478203</v>
      </c>
      <c r="F173" s="44">
        <v>43520</v>
      </c>
      <c r="G173" s="45">
        <f t="shared" si="9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0"/>
        <v>3</v>
      </c>
      <c r="N173" s="43">
        <v>1076655703</v>
      </c>
      <c r="O173" s="44">
        <v>42790</v>
      </c>
      <c r="P173" s="45">
        <f t="shared" si="11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8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225</v>
      </c>
      <c r="C174" s="41"/>
      <c r="D174" s="41"/>
      <c r="E174" s="43">
        <v>1076654102</v>
      </c>
      <c r="F174" s="44">
        <v>43520</v>
      </c>
      <c r="G174" s="45">
        <f t="shared" si="9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0"/>
        <v>0</v>
      </c>
      <c r="N174" s="43">
        <v>1051127102</v>
      </c>
      <c r="O174" s="44">
        <v>42790</v>
      </c>
      <c r="P174" s="45">
        <f t="shared" si="11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8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123</v>
      </c>
      <c r="C175" s="41"/>
      <c r="D175" s="41"/>
      <c r="E175" s="43">
        <v>150342905</v>
      </c>
      <c r="F175" s="44">
        <v>44210</v>
      </c>
      <c r="G175" s="45">
        <f t="shared" si="9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0"/>
        <v>5</v>
      </c>
      <c r="N175" s="43">
        <v>150246822</v>
      </c>
      <c r="O175" s="44">
        <v>43479</v>
      </c>
      <c r="P175" s="45">
        <f t="shared" si="11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8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123</v>
      </c>
      <c r="C176" s="41"/>
      <c r="D176" s="41"/>
      <c r="E176" s="43">
        <v>150268822</v>
      </c>
      <c r="F176" s="44">
        <v>44210</v>
      </c>
      <c r="G176" s="45">
        <f t="shared" si="9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0"/>
        <v>0</v>
      </c>
      <c r="N176" s="43">
        <v>150140925</v>
      </c>
      <c r="O176" s="44">
        <v>43479</v>
      </c>
      <c r="P176" s="45">
        <f t="shared" si="11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8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211</v>
      </c>
      <c r="C177" s="41"/>
      <c r="D177" s="41"/>
      <c r="E177" s="43">
        <v>176910</v>
      </c>
      <c r="F177" s="44">
        <v>44390</v>
      </c>
      <c r="G177" s="45">
        <f t="shared" si="9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0"/>
        <v>23</v>
      </c>
      <c r="N177" s="43">
        <v>79008</v>
      </c>
      <c r="O177" s="43"/>
      <c r="P177" s="45">
        <f t="shared" si="11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8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222</v>
      </c>
      <c r="C178" s="41"/>
      <c r="D178" s="41"/>
      <c r="E178" s="43">
        <v>383292</v>
      </c>
      <c r="F178" s="44"/>
      <c r="G178" s="45">
        <f t="shared" si="9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0"/>
        <v>9</v>
      </c>
      <c r="N178" s="43">
        <v>493486</v>
      </c>
      <c r="O178" s="43"/>
      <c r="P178" s="45">
        <f t="shared" si="11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8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134</v>
      </c>
      <c r="C179" s="41"/>
      <c r="D179" s="41"/>
      <c r="E179" s="43">
        <v>8471783</v>
      </c>
      <c r="F179" s="44"/>
      <c r="G179" s="45">
        <f t="shared" si="9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0"/>
        <v>6</v>
      </c>
      <c r="N179" s="43">
        <v>8392417</v>
      </c>
      <c r="O179" s="43"/>
      <c r="P179" s="45">
        <f t="shared" si="11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8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134</v>
      </c>
      <c r="C180" s="41"/>
      <c r="D180" s="41"/>
      <c r="E180" s="43">
        <v>8471781</v>
      </c>
      <c r="F180" s="44"/>
      <c r="G180" s="45">
        <f t="shared" si="9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0"/>
        <v>1</v>
      </c>
      <c r="N180" s="43">
        <v>8392420</v>
      </c>
      <c r="O180" s="43"/>
      <c r="P180" s="45">
        <f t="shared" si="11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8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212</v>
      </c>
      <c r="C181" s="72" t="s">
        <v>389</v>
      </c>
      <c r="D181" s="72"/>
      <c r="E181" s="70">
        <v>194108</v>
      </c>
      <c r="F181" s="73">
        <v>42808</v>
      </c>
      <c r="G181" s="45">
        <f t="shared" si="9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0"/>
        <v>0</v>
      </c>
      <c r="N181" s="70">
        <v>467199</v>
      </c>
      <c r="O181" s="73">
        <v>42808</v>
      </c>
      <c r="P181" s="45">
        <f t="shared" si="11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8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212</v>
      </c>
      <c r="C182" s="72" t="s">
        <v>389</v>
      </c>
      <c r="D182" s="70"/>
      <c r="E182" s="70">
        <v>370787</v>
      </c>
      <c r="F182" s="73">
        <v>42808</v>
      </c>
      <c r="G182" s="45">
        <f t="shared" si="9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0"/>
        <v>0</v>
      </c>
      <c r="N182" s="70">
        <v>487132</v>
      </c>
      <c r="O182" s="73">
        <v>42808</v>
      </c>
      <c r="P182" s="45">
        <f t="shared" si="11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8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415</v>
      </c>
      <c r="C183" s="93" t="s">
        <v>306</v>
      </c>
      <c r="D183" s="102"/>
      <c r="E183" s="43">
        <v>1180427</v>
      </c>
      <c r="F183" s="44">
        <v>43859</v>
      </c>
      <c r="G183" s="45">
        <f t="shared" si="9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0"/>
        <v>0</v>
      </c>
      <c r="N183" s="43">
        <v>3876157</v>
      </c>
      <c r="O183" s="43"/>
      <c r="P183" s="45">
        <f t="shared" si="11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8"/>
        <v>0</v>
      </c>
      <c r="W183" s="69">
        <v>2</v>
      </c>
      <c r="X183" s="48"/>
      <c r="Y183" s="69">
        <f>W183*0.5</f>
        <v>1</v>
      </c>
      <c r="Z183" s="41" t="s">
        <v>416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9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0"/>
        <v>9</v>
      </c>
      <c r="N184" s="43">
        <v>11387083</v>
      </c>
      <c r="O184" s="44">
        <v>43863</v>
      </c>
      <c r="P184" s="45">
        <f t="shared" si="11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8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172</v>
      </c>
      <c r="C185" s="104"/>
      <c r="D185" s="104"/>
      <c r="E185" s="43">
        <v>478440</v>
      </c>
      <c r="F185" s="44">
        <v>43886</v>
      </c>
      <c r="G185" s="45">
        <f t="shared" si="9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0"/>
        <v>11</v>
      </c>
      <c r="N185" s="43">
        <v>384205</v>
      </c>
      <c r="O185" s="44">
        <v>43156</v>
      </c>
      <c r="P185" s="45">
        <f t="shared" si="11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8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172</v>
      </c>
      <c r="C186" s="104"/>
      <c r="D186" s="104"/>
      <c r="E186" s="43">
        <v>478420</v>
      </c>
      <c r="F186" s="44">
        <v>43886</v>
      </c>
      <c r="G186" s="45">
        <f t="shared" si="9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0"/>
        <v>3</v>
      </c>
      <c r="N186" s="43">
        <v>384070</v>
      </c>
      <c r="O186" s="44">
        <v>43156</v>
      </c>
      <c r="P186" s="45">
        <f t="shared" si="11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8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124</v>
      </c>
      <c r="C187" s="41"/>
      <c r="D187" s="41"/>
      <c r="E187" s="43">
        <v>8398983</v>
      </c>
      <c r="F187" s="44">
        <v>43127</v>
      </c>
      <c r="G187" s="45">
        <f t="shared" si="9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0"/>
        <v>5</v>
      </c>
      <c r="N187" s="43">
        <v>8315526</v>
      </c>
      <c r="O187" s="44">
        <v>42396</v>
      </c>
      <c r="P187" s="45">
        <f t="shared" si="11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8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124</v>
      </c>
      <c r="C188" s="41"/>
      <c r="D188" s="41"/>
      <c r="E188" s="43">
        <v>8398982</v>
      </c>
      <c r="F188" s="44">
        <v>43127</v>
      </c>
      <c r="G188" s="45">
        <f t="shared" si="9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0"/>
        <v>2</v>
      </c>
      <c r="N188" s="43">
        <v>8315524</v>
      </c>
      <c r="O188" s="44">
        <v>42396</v>
      </c>
      <c r="P188" s="45">
        <f t="shared" si="11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8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349</v>
      </c>
      <c r="E189" s="43">
        <v>527122</v>
      </c>
      <c r="F189" s="44">
        <v>43516</v>
      </c>
      <c r="G189" s="45">
        <f t="shared" si="9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0"/>
        <v>4</v>
      </c>
      <c r="N189" s="43">
        <v>520523</v>
      </c>
      <c r="O189" s="44">
        <v>42786</v>
      </c>
      <c r="P189" s="45">
        <f t="shared" si="11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8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213</v>
      </c>
      <c r="C190" s="41"/>
      <c r="D190" s="78" t="s">
        <v>351</v>
      </c>
      <c r="E190" s="43">
        <v>1071259</v>
      </c>
      <c r="F190" s="44">
        <v>43597</v>
      </c>
      <c r="G190" s="45">
        <f t="shared" si="9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0"/>
        <v>7</v>
      </c>
      <c r="N190" s="43">
        <v>369406</v>
      </c>
      <c r="O190" s="44">
        <v>42867</v>
      </c>
      <c r="P190" s="45">
        <f t="shared" si="11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8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351</v>
      </c>
      <c r="E191" s="43">
        <v>478424</v>
      </c>
      <c r="F191" s="44">
        <v>43562</v>
      </c>
      <c r="G191" s="45">
        <f t="shared" si="9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0"/>
        <v>0</v>
      </c>
      <c r="N191" s="43">
        <v>384087</v>
      </c>
      <c r="O191" s="44">
        <v>42832</v>
      </c>
      <c r="P191" s="45">
        <f t="shared" si="11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8"/>
        <v>1</v>
      </c>
      <c r="W191" s="48"/>
      <c r="X191" s="48"/>
      <c r="Y191" s="48"/>
      <c r="Z191" s="55" t="s">
        <v>417</v>
      </c>
    </row>
    <row r="192" spans="1:26" x14ac:dyDescent="0.25">
      <c r="A192" s="41">
        <v>132</v>
      </c>
      <c r="B192" s="51" t="s">
        <v>39</v>
      </c>
      <c r="C192" s="41"/>
      <c r="D192" s="53" t="s">
        <v>351</v>
      </c>
      <c r="E192" s="43">
        <v>478398</v>
      </c>
      <c r="F192" s="44">
        <v>43562</v>
      </c>
      <c r="G192" s="45">
        <f t="shared" si="9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0"/>
        <v>2</v>
      </c>
      <c r="N192" s="43">
        <v>384078</v>
      </c>
      <c r="O192" s="44">
        <v>42832</v>
      </c>
      <c r="P192" s="45">
        <f t="shared" si="11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8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253</v>
      </c>
      <c r="C193" s="41"/>
      <c r="D193" s="41"/>
      <c r="E193" s="43">
        <v>1384077</v>
      </c>
      <c r="F193" s="44">
        <v>43553</v>
      </c>
      <c r="G193" s="45">
        <f t="shared" si="9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0"/>
        <v>0</v>
      </c>
      <c r="N193" s="43">
        <v>1418524</v>
      </c>
      <c r="O193" s="44">
        <v>42823</v>
      </c>
      <c r="P193" s="45">
        <f t="shared" si="11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8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253</v>
      </c>
      <c r="C194" s="41"/>
      <c r="D194" s="41"/>
      <c r="E194" s="43">
        <v>1386411</v>
      </c>
      <c r="F194" s="44">
        <v>43553</v>
      </c>
      <c r="G194" s="45">
        <f t="shared" si="9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0"/>
        <v>0</v>
      </c>
      <c r="N194" s="43">
        <v>1418545</v>
      </c>
      <c r="O194" s="44">
        <v>42823</v>
      </c>
      <c r="P194" s="45">
        <f t="shared" si="11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2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214</v>
      </c>
      <c r="C195" s="41"/>
      <c r="D195" s="41"/>
      <c r="E195" s="43">
        <v>479621</v>
      </c>
      <c r="F195" s="44"/>
      <c r="G195" s="45">
        <f t="shared" ref="G195:G258" si="13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4">L195-K195</f>
        <v>6</v>
      </c>
      <c r="N195" s="43">
        <v>384121</v>
      </c>
      <c r="O195" s="43"/>
      <c r="P195" s="45">
        <f t="shared" ref="P195:P258" si="15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2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215</v>
      </c>
      <c r="C196" s="41"/>
      <c r="D196" s="78" t="s">
        <v>352</v>
      </c>
      <c r="E196" s="43">
        <v>780365</v>
      </c>
      <c r="F196" s="44">
        <v>43597</v>
      </c>
      <c r="G196" s="45">
        <f t="shared" si="13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4"/>
        <v>10</v>
      </c>
      <c r="N196" s="43">
        <v>836909</v>
      </c>
      <c r="O196" s="44">
        <v>42867</v>
      </c>
      <c r="P196" s="45">
        <f t="shared" si="15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2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352</v>
      </c>
      <c r="E197" s="43">
        <v>10321936</v>
      </c>
      <c r="F197" s="44"/>
      <c r="G197" s="45">
        <f t="shared" si="13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4"/>
        <v>1</v>
      </c>
      <c r="N197" s="43">
        <v>10169940</v>
      </c>
      <c r="O197" s="43"/>
      <c r="P197" s="45">
        <f t="shared" si="15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2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352</v>
      </c>
      <c r="E198" s="43">
        <v>10211319</v>
      </c>
      <c r="F198" s="44"/>
      <c r="G198" s="45">
        <f t="shared" si="13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4"/>
        <v>1</v>
      </c>
      <c r="N198" s="43">
        <v>10266932</v>
      </c>
      <c r="O198" s="43"/>
      <c r="P198" s="45">
        <f t="shared" si="15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2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223</v>
      </c>
      <c r="C199" s="43"/>
      <c r="D199" s="43"/>
      <c r="E199" s="43">
        <v>11655801</v>
      </c>
      <c r="F199" s="44">
        <v>43597</v>
      </c>
      <c r="G199" s="45">
        <f t="shared" si="13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4"/>
        <v>4</v>
      </c>
      <c r="N199" s="43">
        <v>11526813</v>
      </c>
      <c r="O199" s="44">
        <v>42867</v>
      </c>
      <c r="P199" s="45">
        <f t="shared" si="15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2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223</v>
      </c>
      <c r="C200" s="43"/>
      <c r="D200" s="43"/>
      <c r="E200" s="43">
        <v>11697622</v>
      </c>
      <c r="F200" s="44">
        <v>43597</v>
      </c>
      <c r="G200" s="45">
        <f t="shared" si="13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4"/>
        <v>2</v>
      </c>
      <c r="N200" s="43">
        <v>11696544</v>
      </c>
      <c r="O200" s="44">
        <v>42867</v>
      </c>
      <c r="P200" s="45">
        <f t="shared" si="15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2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230</v>
      </c>
      <c r="C201" s="72" t="s">
        <v>389</v>
      </c>
      <c r="D201" s="72"/>
      <c r="E201" s="70">
        <v>731135</v>
      </c>
      <c r="F201" s="73">
        <v>43525</v>
      </c>
      <c r="G201" s="45">
        <f t="shared" si="13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4"/>
        <v>0</v>
      </c>
      <c r="N201" s="70">
        <v>671816</v>
      </c>
      <c r="O201" s="73">
        <v>42795</v>
      </c>
      <c r="P201" s="45">
        <f t="shared" si="15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2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125</v>
      </c>
      <c r="C202" s="41"/>
      <c r="D202" s="41"/>
      <c r="E202" s="43">
        <v>799793</v>
      </c>
      <c r="F202" s="44">
        <v>43083</v>
      </c>
      <c r="G202" s="45">
        <f t="shared" si="13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4"/>
        <v>4</v>
      </c>
      <c r="N202" s="43">
        <v>800401</v>
      </c>
      <c r="O202" s="44">
        <v>43855</v>
      </c>
      <c r="P202" s="45">
        <f t="shared" si="15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2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352</v>
      </c>
      <c r="E203" s="43">
        <v>235832</v>
      </c>
      <c r="F203" s="44">
        <v>44556</v>
      </c>
      <c r="G203" s="45">
        <f t="shared" si="13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4"/>
        <v>0</v>
      </c>
      <c r="N203" s="43">
        <v>384079</v>
      </c>
      <c r="O203" s="44">
        <v>43849</v>
      </c>
      <c r="P203" s="45">
        <f t="shared" si="15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2"/>
        <v>0</v>
      </c>
      <c r="W203" s="48"/>
      <c r="X203" s="48"/>
      <c r="Y203" s="48"/>
      <c r="Z203" s="48" t="s">
        <v>418</v>
      </c>
    </row>
    <row r="204" spans="1:26" x14ac:dyDescent="0.25">
      <c r="A204" s="41">
        <v>141</v>
      </c>
      <c r="B204" s="42" t="s">
        <v>173</v>
      </c>
      <c r="C204" s="41"/>
      <c r="D204" s="41"/>
      <c r="E204" s="43">
        <v>11212196</v>
      </c>
      <c r="F204" s="44"/>
      <c r="G204" s="45">
        <f t="shared" si="13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4"/>
        <v>2</v>
      </c>
      <c r="N204" s="43">
        <v>11211354</v>
      </c>
      <c r="O204" s="43"/>
      <c r="P204" s="45">
        <f t="shared" si="15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2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419</v>
      </c>
      <c r="C205" s="41"/>
      <c r="D205" s="53" t="s">
        <v>349</v>
      </c>
      <c r="E205" s="43">
        <v>78171</v>
      </c>
      <c r="F205" s="44"/>
      <c r="G205" s="45">
        <f t="shared" si="13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4"/>
        <v>2</v>
      </c>
      <c r="N205" s="43">
        <v>66820</v>
      </c>
      <c r="O205" s="43"/>
      <c r="P205" s="45">
        <f t="shared" si="15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2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216</v>
      </c>
      <c r="C206" s="72" t="s">
        <v>389</v>
      </c>
      <c r="D206" s="72" t="s">
        <v>354</v>
      </c>
      <c r="E206" s="70">
        <v>190813</v>
      </c>
      <c r="F206" s="73">
        <v>43593</v>
      </c>
      <c r="G206" s="45">
        <f t="shared" si="13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4"/>
        <v>0</v>
      </c>
      <c r="N206" s="70">
        <v>191955</v>
      </c>
      <c r="O206" s="73">
        <v>42863</v>
      </c>
      <c r="P206" s="45">
        <f t="shared" si="15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2"/>
        <v>0</v>
      </c>
      <c r="W206" s="76"/>
      <c r="X206" s="76"/>
      <c r="Y206" s="76"/>
      <c r="Z206" s="84" t="s">
        <v>391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3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4"/>
        <v>7</v>
      </c>
      <c r="N207" s="57">
        <v>8393176</v>
      </c>
      <c r="O207" s="58">
        <v>43010</v>
      </c>
      <c r="P207" s="45">
        <f t="shared" si="15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2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137</v>
      </c>
      <c r="C208" s="41"/>
      <c r="D208" s="65" t="s">
        <v>349</v>
      </c>
      <c r="E208" s="43">
        <v>382722</v>
      </c>
      <c r="F208" s="44">
        <v>42903</v>
      </c>
      <c r="G208" s="45">
        <f t="shared" si="13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4"/>
        <v>5</v>
      </c>
      <c r="N208" s="43">
        <v>386491</v>
      </c>
      <c r="O208" s="44">
        <v>42906</v>
      </c>
      <c r="P208" s="45">
        <f t="shared" si="15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2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174</v>
      </c>
      <c r="C209" s="41"/>
      <c r="D209" s="41"/>
      <c r="E209" s="43">
        <v>478430</v>
      </c>
      <c r="F209" s="44">
        <v>43597</v>
      </c>
      <c r="G209" s="45">
        <f t="shared" si="13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4"/>
        <v>3</v>
      </c>
      <c r="N209" s="43">
        <v>202438</v>
      </c>
      <c r="O209" s="44">
        <v>42867</v>
      </c>
      <c r="P209" s="45">
        <f t="shared" si="15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2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3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4"/>
        <v>4</v>
      </c>
      <c r="N210" s="43">
        <v>384112</v>
      </c>
      <c r="O210" s="44">
        <v>42920</v>
      </c>
      <c r="P210" s="45">
        <f t="shared" si="15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2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175</v>
      </c>
      <c r="C211" s="41"/>
      <c r="D211" s="41"/>
      <c r="E211" s="43">
        <v>19501822</v>
      </c>
      <c r="F211" s="44">
        <v>44406</v>
      </c>
      <c r="G211" s="45">
        <f t="shared" si="13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4"/>
        <v>5</v>
      </c>
      <c r="N211" s="43">
        <v>19501799</v>
      </c>
      <c r="O211" s="44">
        <v>43862</v>
      </c>
      <c r="P211" s="45">
        <f t="shared" si="15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2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420</v>
      </c>
      <c r="C212" s="41"/>
      <c r="D212" s="41"/>
      <c r="E212" s="43">
        <v>251028</v>
      </c>
      <c r="F212" s="44">
        <v>44146</v>
      </c>
      <c r="G212" s="45">
        <f t="shared" si="13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4"/>
        <v>0</v>
      </c>
      <c r="N212" s="43">
        <v>493550</v>
      </c>
      <c r="O212" s="44">
        <v>43415</v>
      </c>
      <c r="P212" s="45">
        <f t="shared" si="15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2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341</v>
      </c>
      <c r="C213" s="72" t="s">
        <v>389</v>
      </c>
      <c r="D213" s="72"/>
      <c r="E213" s="70">
        <v>382287</v>
      </c>
      <c r="F213" s="73">
        <v>43793</v>
      </c>
      <c r="G213" s="45">
        <f t="shared" si="13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4"/>
        <v>0</v>
      </c>
      <c r="N213" s="70">
        <v>430855</v>
      </c>
      <c r="O213" s="73">
        <v>43063</v>
      </c>
      <c r="P213" s="45">
        <f t="shared" si="15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2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421</v>
      </c>
      <c r="C214" s="41"/>
      <c r="D214" s="41"/>
      <c r="E214" s="43"/>
      <c r="F214" s="44"/>
      <c r="G214" s="45">
        <f t="shared" si="13"/>
        <v>0</v>
      </c>
      <c r="H214" s="46"/>
      <c r="I214" s="47"/>
      <c r="J214" s="48"/>
      <c r="K214" s="48"/>
      <c r="L214" s="49"/>
      <c r="M214" s="49">
        <f t="shared" si="14"/>
        <v>0</v>
      </c>
      <c r="N214" s="43"/>
      <c r="O214" s="43"/>
      <c r="P214" s="45">
        <f t="shared" si="15"/>
        <v>0</v>
      </c>
      <c r="Q214" s="48"/>
      <c r="R214" s="48"/>
      <c r="S214" s="48"/>
      <c r="T214" s="48"/>
      <c r="U214" s="49"/>
      <c r="V214" s="49">
        <f t="shared" si="12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138</v>
      </c>
      <c r="C215" s="41"/>
      <c r="D215" s="41"/>
      <c r="E215" s="43">
        <v>11880344</v>
      </c>
      <c r="F215" s="44"/>
      <c r="G215" s="45">
        <f t="shared" si="13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4"/>
        <v>7</v>
      </c>
      <c r="N215" s="43">
        <v>11861364</v>
      </c>
      <c r="O215" s="43"/>
      <c r="P215" s="45">
        <f t="shared" si="15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2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3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4"/>
        <v>1</v>
      </c>
      <c r="N216" s="43">
        <v>264587</v>
      </c>
      <c r="O216" s="44">
        <v>42795</v>
      </c>
      <c r="P216" s="45">
        <f t="shared" si="15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2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233</v>
      </c>
      <c r="C217" s="41"/>
      <c r="D217" s="85" t="s">
        <v>355</v>
      </c>
      <c r="E217" s="43">
        <v>516540</v>
      </c>
      <c r="F217" s="44">
        <v>43235</v>
      </c>
      <c r="G217" s="45">
        <f t="shared" si="13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4"/>
        <v>3</v>
      </c>
      <c r="N217" s="43">
        <v>472954</v>
      </c>
      <c r="O217" s="44">
        <v>42505</v>
      </c>
      <c r="P217" s="45">
        <f t="shared" si="15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2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351</v>
      </c>
      <c r="E218" s="43">
        <v>251141</v>
      </c>
      <c r="F218" s="44">
        <v>43682</v>
      </c>
      <c r="G218" s="45">
        <f t="shared" si="13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4"/>
        <v>2</v>
      </c>
      <c r="N218" s="43">
        <v>486799</v>
      </c>
      <c r="O218" s="44">
        <v>42952</v>
      </c>
      <c r="P218" s="45">
        <f t="shared" si="15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2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3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4"/>
        <v>5</v>
      </c>
      <c r="N219" s="43">
        <v>140183868</v>
      </c>
      <c r="O219" s="44">
        <v>43791</v>
      </c>
      <c r="P219" s="45">
        <f t="shared" si="15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2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3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4"/>
        <v>11</v>
      </c>
      <c r="N220" s="43">
        <v>369436</v>
      </c>
      <c r="O220" s="43"/>
      <c r="P220" s="45">
        <f t="shared" si="15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2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176</v>
      </c>
      <c r="C221" s="41"/>
      <c r="D221" s="85" t="s">
        <v>355</v>
      </c>
      <c r="E221" s="43">
        <v>4603004</v>
      </c>
      <c r="F221" s="44">
        <v>43084</v>
      </c>
      <c r="G221" s="45">
        <f t="shared" si="13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4"/>
        <v>2</v>
      </c>
      <c r="N221" s="43">
        <v>4565609</v>
      </c>
      <c r="O221" s="44">
        <v>42384</v>
      </c>
      <c r="P221" s="45">
        <f t="shared" si="15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2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3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4"/>
        <v>3</v>
      </c>
      <c r="N222" s="43">
        <v>20423756</v>
      </c>
      <c r="O222" s="44">
        <v>43057</v>
      </c>
      <c r="P222" s="45">
        <f t="shared" si="15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2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422</v>
      </c>
      <c r="C223" s="41"/>
      <c r="D223" s="85" t="s">
        <v>352</v>
      </c>
      <c r="E223" s="43">
        <v>20979657</v>
      </c>
      <c r="F223" s="44">
        <v>44500</v>
      </c>
      <c r="G223" s="45">
        <f t="shared" si="13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4"/>
        <v>2</v>
      </c>
      <c r="N223" s="43">
        <v>487197</v>
      </c>
      <c r="O223" s="44">
        <v>42867</v>
      </c>
      <c r="P223" s="45">
        <f t="shared" si="15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2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139</v>
      </c>
      <c r="C224" s="41"/>
      <c r="D224" s="65" t="s">
        <v>350</v>
      </c>
      <c r="E224" s="43">
        <v>10091187</v>
      </c>
      <c r="F224" s="44"/>
      <c r="G224" s="45">
        <f t="shared" si="13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4"/>
        <v>0</v>
      </c>
      <c r="N224" s="43">
        <v>10651781</v>
      </c>
      <c r="O224" s="43"/>
      <c r="P224" s="45">
        <f t="shared" si="15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2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355</v>
      </c>
      <c r="E225" s="43">
        <v>243360</v>
      </c>
      <c r="F225" s="44">
        <v>43948</v>
      </c>
      <c r="G225" s="45">
        <f t="shared" si="13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4"/>
        <v>2</v>
      </c>
      <c r="N225" s="43">
        <v>140694559</v>
      </c>
      <c r="O225" s="44">
        <v>43582</v>
      </c>
      <c r="P225" s="45">
        <f t="shared" si="15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2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351</v>
      </c>
      <c r="E226" s="43">
        <v>20269</v>
      </c>
      <c r="F226" s="44"/>
      <c r="G226" s="45">
        <f t="shared" si="13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4"/>
        <v>3</v>
      </c>
      <c r="N226" s="43">
        <v>20369</v>
      </c>
      <c r="O226" s="43"/>
      <c r="P226" s="45">
        <f t="shared" si="15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2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3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4"/>
        <v>10</v>
      </c>
      <c r="N227" s="43">
        <v>2629500</v>
      </c>
      <c r="O227" s="44">
        <v>42748</v>
      </c>
      <c r="P227" s="45">
        <f t="shared" si="15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2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177</v>
      </c>
      <c r="C228" s="41"/>
      <c r="D228" s="41"/>
      <c r="E228" s="43">
        <v>1061548</v>
      </c>
      <c r="F228" s="44">
        <v>43083</v>
      </c>
      <c r="G228" s="45">
        <f t="shared" si="13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4"/>
        <v>0</v>
      </c>
      <c r="N228" s="43">
        <v>794158</v>
      </c>
      <c r="O228" s="44">
        <v>43845</v>
      </c>
      <c r="P228" s="45">
        <f t="shared" si="15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2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140</v>
      </c>
      <c r="C229" s="41"/>
      <c r="D229" s="41"/>
      <c r="E229" s="43">
        <v>37574906</v>
      </c>
      <c r="F229" s="44"/>
      <c r="G229" s="45">
        <f t="shared" si="13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4"/>
        <v>3</v>
      </c>
      <c r="N229" s="43">
        <v>40038618</v>
      </c>
      <c r="O229" s="44">
        <v>43921</v>
      </c>
      <c r="P229" s="45">
        <f t="shared" si="15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2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335</v>
      </c>
      <c r="C230" s="41"/>
      <c r="D230" s="53" t="s">
        <v>349</v>
      </c>
      <c r="E230" s="43">
        <v>8426967</v>
      </c>
      <c r="F230" s="44">
        <v>43827</v>
      </c>
      <c r="G230" s="45">
        <f t="shared" si="13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4"/>
        <v>4</v>
      </c>
      <c r="N230" s="43">
        <v>8142580</v>
      </c>
      <c r="O230" s="44">
        <v>43097</v>
      </c>
      <c r="P230" s="45">
        <f t="shared" si="15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2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254</v>
      </c>
      <c r="C231" s="41"/>
      <c r="D231" s="85" t="s">
        <v>351</v>
      </c>
      <c r="E231" s="43">
        <v>8485705</v>
      </c>
      <c r="F231" s="44">
        <v>43618</v>
      </c>
      <c r="G231" s="45">
        <f t="shared" si="13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4"/>
        <v>2</v>
      </c>
      <c r="N231" s="43">
        <v>8508525</v>
      </c>
      <c r="O231" s="44">
        <v>42888</v>
      </c>
      <c r="P231" s="45">
        <f t="shared" si="15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2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354</v>
      </c>
      <c r="E232" s="43">
        <v>478412</v>
      </c>
      <c r="F232" s="44">
        <v>43604</v>
      </c>
      <c r="G232" s="45">
        <f t="shared" si="13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4"/>
        <v>4</v>
      </c>
      <c r="N232" s="43">
        <v>384080</v>
      </c>
      <c r="O232" s="44">
        <v>42874</v>
      </c>
      <c r="P232" s="45">
        <f t="shared" si="15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2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178</v>
      </c>
      <c r="C233" s="41"/>
      <c r="D233" s="85" t="s">
        <v>355</v>
      </c>
      <c r="E233" s="43">
        <v>382717</v>
      </c>
      <c r="F233" s="44">
        <v>43522</v>
      </c>
      <c r="G233" s="45">
        <f t="shared" si="13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4"/>
        <v>2</v>
      </c>
      <c r="N233" s="43">
        <v>493457</v>
      </c>
      <c r="O233" s="44">
        <v>42792</v>
      </c>
      <c r="P233" s="45">
        <f t="shared" si="15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2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287</v>
      </c>
      <c r="C234" s="41"/>
      <c r="D234" s="41"/>
      <c r="E234" s="43">
        <v>11361615</v>
      </c>
      <c r="F234" s="44">
        <v>43618</v>
      </c>
      <c r="G234" s="45">
        <f t="shared" si="13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4"/>
        <v>2</v>
      </c>
      <c r="N234" s="43">
        <v>11317952</v>
      </c>
      <c r="O234" s="44">
        <v>42888</v>
      </c>
      <c r="P234" s="45">
        <f t="shared" si="15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2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423</v>
      </c>
      <c r="C235" s="41"/>
      <c r="D235" s="41"/>
      <c r="E235" s="43">
        <v>2877319</v>
      </c>
      <c r="F235" s="44">
        <v>42767</v>
      </c>
      <c r="G235" s="45">
        <f t="shared" si="13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4"/>
        <v>6</v>
      </c>
      <c r="N235" s="43">
        <v>557903</v>
      </c>
      <c r="O235" s="44">
        <v>43589</v>
      </c>
      <c r="P235" s="45">
        <f t="shared" si="15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2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179</v>
      </c>
      <c r="C236" s="41"/>
      <c r="D236" s="85" t="s">
        <v>354</v>
      </c>
      <c r="E236" s="43">
        <v>998673</v>
      </c>
      <c r="F236" s="44">
        <v>42747</v>
      </c>
      <c r="G236" s="45">
        <f t="shared" si="13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4"/>
        <v>5</v>
      </c>
      <c r="N236" s="43">
        <v>938004</v>
      </c>
      <c r="O236" s="44">
        <v>42381</v>
      </c>
      <c r="P236" s="45">
        <f t="shared" si="15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2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180</v>
      </c>
      <c r="C237" s="41"/>
      <c r="D237" s="78" t="s">
        <v>355</v>
      </c>
      <c r="E237" s="43">
        <v>443267</v>
      </c>
      <c r="F237" s="44">
        <v>43814</v>
      </c>
      <c r="G237" s="45">
        <f t="shared" si="13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4"/>
        <v>5</v>
      </c>
      <c r="N237" s="43">
        <v>487075</v>
      </c>
      <c r="O237" s="44">
        <v>43084</v>
      </c>
      <c r="P237" s="45">
        <f t="shared" si="15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2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424</v>
      </c>
      <c r="C238" s="93" t="s">
        <v>306</v>
      </c>
      <c r="D238" s="102"/>
      <c r="E238" s="43">
        <v>7023114</v>
      </c>
      <c r="F238" s="44">
        <v>44313</v>
      </c>
      <c r="G238" s="45">
        <f t="shared" si="13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4"/>
        <v>0</v>
      </c>
      <c r="N238" s="43">
        <v>7027289</v>
      </c>
      <c r="O238" s="44">
        <v>43582</v>
      </c>
      <c r="P238" s="45">
        <f t="shared" si="15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2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181</v>
      </c>
      <c r="C239" s="41"/>
      <c r="D239" s="78" t="s">
        <v>355</v>
      </c>
      <c r="E239" s="43">
        <v>379178</v>
      </c>
      <c r="F239" s="44">
        <v>43649</v>
      </c>
      <c r="G239" s="45">
        <f t="shared" si="13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4"/>
        <v>7</v>
      </c>
      <c r="N239" s="43">
        <v>449159</v>
      </c>
      <c r="O239" s="44">
        <v>42922</v>
      </c>
      <c r="P239" s="45">
        <f t="shared" si="15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2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255</v>
      </c>
      <c r="C240" s="41"/>
      <c r="D240" s="65" t="s">
        <v>350</v>
      </c>
      <c r="E240" s="43">
        <v>479536</v>
      </c>
      <c r="F240" s="44"/>
      <c r="G240" s="45">
        <f t="shared" si="13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4"/>
        <v>7</v>
      </c>
      <c r="N240" s="43">
        <v>493479</v>
      </c>
      <c r="O240" s="43"/>
      <c r="P240" s="45">
        <f t="shared" si="15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2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3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4"/>
        <v>3</v>
      </c>
      <c r="N241" s="43">
        <v>150189408</v>
      </c>
      <c r="O241" s="44">
        <v>43767</v>
      </c>
      <c r="P241" s="45">
        <f t="shared" si="15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2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182</v>
      </c>
      <c r="C242" s="41"/>
      <c r="D242" s="41"/>
      <c r="E242" s="43">
        <v>11724877</v>
      </c>
      <c r="F242" s="44"/>
      <c r="G242" s="45">
        <f t="shared" si="13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4"/>
        <v>6</v>
      </c>
      <c r="N242" s="43">
        <v>11895474</v>
      </c>
      <c r="O242" s="44">
        <v>43740</v>
      </c>
      <c r="P242" s="45">
        <f t="shared" si="15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2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358</v>
      </c>
      <c r="C243" s="72" t="s">
        <v>389</v>
      </c>
      <c r="D243" s="72" t="s">
        <v>354</v>
      </c>
      <c r="E243" s="70">
        <v>443238</v>
      </c>
      <c r="F243" s="73">
        <v>44354</v>
      </c>
      <c r="G243" s="45">
        <f t="shared" si="13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4"/>
        <v>0</v>
      </c>
      <c r="N243" s="70">
        <v>493490</v>
      </c>
      <c r="O243" s="73">
        <v>43623</v>
      </c>
      <c r="P243" s="45">
        <f t="shared" si="15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2"/>
        <v>0</v>
      </c>
      <c r="W243" s="76"/>
      <c r="X243" s="76"/>
      <c r="Y243" s="76"/>
      <c r="Z243" s="84" t="s">
        <v>391</v>
      </c>
    </row>
    <row r="244" spans="1:26" x14ac:dyDescent="0.25">
      <c r="A244" s="41">
        <v>181</v>
      </c>
      <c r="B244" s="42" t="s">
        <v>126</v>
      </c>
      <c r="C244" s="41"/>
      <c r="D244" s="41"/>
      <c r="E244" s="43">
        <v>251030</v>
      </c>
      <c r="F244" s="44">
        <v>43604</v>
      </c>
      <c r="G244" s="45">
        <f t="shared" si="13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4"/>
        <v>12</v>
      </c>
      <c r="N244" s="43">
        <v>493580</v>
      </c>
      <c r="O244" s="44">
        <v>42874</v>
      </c>
      <c r="P244" s="45">
        <f t="shared" si="15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2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141</v>
      </c>
      <c r="C245" s="41"/>
      <c r="D245" s="41"/>
      <c r="E245" s="43">
        <v>13070592</v>
      </c>
      <c r="F245" s="44">
        <v>43599</v>
      </c>
      <c r="G245" s="45">
        <f t="shared" si="13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4"/>
        <v>2</v>
      </c>
      <c r="N245" s="43">
        <v>13027713</v>
      </c>
      <c r="O245" s="44">
        <v>42869</v>
      </c>
      <c r="P245" s="45">
        <f t="shared" si="15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2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425</v>
      </c>
      <c r="C246" s="41"/>
      <c r="D246" s="85" t="s">
        <v>354</v>
      </c>
      <c r="E246" s="43">
        <v>161798</v>
      </c>
      <c r="F246" s="44">
        <v>42750</v>
      </c>
      <c r="G246" s="45">
        <f t="shared" si="13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4"/>
        <v>4</v>
      </c>
      <c r="N246" s="43">
        <v>142144</v>
      </c>
      <c r="O246" s="44">
        <v>42384</v>
      </c>
      <c r="P246" s="45">
        <f t="shared" si="15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2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3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4"/>
        <v>18</v>
      </c>
      <c r="N247" s="43">
        <v>387210</v>
      </c>
      <c r="O247" s="44">
        <v>42962</v>
      </c>
      <c r="P247" s="45">
        <f t="shared" si="15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2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3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4"/>
        <v>12</v>
      </c>
      <c r="N248" s="43">
        <v>486831</v>
      </c>
      <c r="O248" s="43"/>
      <c r="P248" s="45">
        <f t="shared" si="15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2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350</v>
      </c>
      <c r="E249" s="43">
        <v>235869</v>
      </c>
      <c r="F249" s="44"/>
      <c r="G249" s="45">
        <f t="shared" si="13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4"/>
        <v>3</v>
      </c>
      <c r="N249" s="43">
        <v>369422</v>
      </c>
      <c r="O249" s="43"/>
      <c r="P249" s="45">
        <f t="shared" si="15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2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426</v>
      </c>
      <c r="C250" s="41"/>
      <c r="D250" s="41"/>
      <c r="E250" s="43">
        <v>171718814</v>
      </c>
      <c r="F250" s="44">
        <v>44269</v>
      </c>
      <c r="G250" s="45">
        <f t="shared" si="13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4"/>
        <v>5</v>
      </c>
      <c r="N250" s="43">
        <v>487415</v>
      </c>
      <c r="O250" s="43"/>
      <c r="P250" s="45">
        <f t="shared" si="15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2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183</v>
      </c>
      <c r="C251" s="41"/>
      <c r="D251" s="41"/>
      <c r="E251" s="43">
        <v>4057705</v>
      </c>
      <c r="F251" s="44">
        <v>44104</v>
      </c>
      <c r="G251" s="45">
        <f t="shared" si="13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4"/>
        <v>2</v>
      </c>
      <c r="N251" s="43">
        <v>4081007</v>
      </c>
      <c r="O251" s="44">
        <v>43373</v>
      </c>
      <c r="P251" s="45">
        <f t="shared" si="15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2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351</v>
      </c>
      <c r="E252" s="43">
        <v>478399</v>
      </c>
      <c r="F252" s="44">
        <v>42910</v>
      </c>
      <c r="G252" s="45">
        <f t="shared" si="13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4"/>
        <v>5</v>
      </c>
      <c r="N252" s="43">
        <v>384077</v>
      </c>
      <c r="O252" s="44">
        <v>42907</v>
      </c>
      <c r="P252" s="45">
        <f t="shared" si="15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2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142</v>
      </c>
      <c r="C253" s="41"/>
      <c r="D253" s="41"/>
      <c r="E253" s="43">
        <v>382711</v>
      </c>
      <c r="F253" s="44"/>
      <c r="G253" s="45">
        <f t="shared" si="13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4"/>
        <v>6</v>
      </c>
      <c r="N253" s="43">
        <v>493473</v>
      </c>
      <c r="O253" s="43"/>
      <c r="P253" s="45">
        <f t="shared" si="15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2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390</v>
      </c>
      <c r="E254" s="57">
        <v>233254</v>
      </c>
      <c r="F254" s="58">
        <v>43920</v>
      </c>
      <c r="G254" s="45">
        <f t="shared" si="13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4"/>
        <v>5</v>
      </c>
      <c r="N254" s="57">
        <v>480655</v>
      </c>
      <c r="O254" s="58">
        <v>43189</v>
      </c>
      <c r="P254" s="45">
        <f t="shared" si="15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2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184</v>
      </c>
      <c r="C255" s="41"/>
      <c r="D255" s="41"/>
      <c r="E255" s="43"/>
      <c r="F255" s="44"/>
      <c r="G255" s="45">
        <f t="shared" si="13"/>
        <v>0</v>
      </c>
      <c r="H255" s="46"/>
      <c r="I255" s="47"/>
      <c r="J255" s="48"/>
      <c r="K255" s="48"/>
      <c r="L255" s="49"/>
      <c r="M255" s="49">
        <f t="shared" si="14"/>
        <v>0</v>
      </c>
      <c r="N255" s="43"/>
      <c r="O255" s="43"/>
      <c r="P255" s="45">
        <f t="shared" si="15"/>
        <v>0</v>
      </c>
      <c r="Q255" s="48"/>
      <c r="R255" s="48"/>
      <c r="S255" s="48"/>
      <c r="T255" s="48"/>
      <c r="U255" s="49"/>
      <c r="V255" s="49">
        <f t="shared" si="12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127</v>
      </c>
      <c r="C256" s="41"/>
      <c r="D256" s="65" t="s">
        <v>350</v>
      </c>
      <c r="E256" s="43">
        <v>493451</v>
      </c>
      <c r="F256" s="44"/>
      <c r="G256" s="45">
        <f t="shared" si="13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4"/>
        <v>4</v>
      </c>
      <c r="N256" s="43">
        <v>370814</v>
      </c>
      <c r="O256" s="43"/>
      <c r="P256" s="45">
        <f t="shared" si="15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2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185</v>
      </c>
      <c r="C257" s="72" t="s">
        <v>389</v>
      </c>
      <c r="D257" s="72"/>
      <c r="E257" s="70">
        <v>370834</v>
      </c>
      <c r="F257" s="73">
        <v>44271</v>
      </c>
      <c r="G257" s="45">
        <f t="shared" si="13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4"/>
        <v>0</v>
      </c>
      <c r="N257" s="70">
        <v>414344</v>
      </c>
      <c r="O257" s="73">
        <v>43540</v>
      </c>
      <c r="P257" s="45">
        <f t="shared" si="15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2"/>
        <v>0</v>
      </c>
      <c r="W257" s="76"/>
      <c r="X257" s="76"/>
      <c r="Y257" s="76"/>
      <c r="Z257" s="76" t="s">
        <v>408</v>
      </c>
    </row>
    <row r="258" spans="1:26" x14ac:dyDescent="0.25">
      <c r="A258" s="41">
        <v>195</v>
      </c>
      <c r="B258" s="42" t="s">
        <v>359</v>
      </c>
      <c r="C258" s="70"/>
      <c r="D258" s="44"/>
      <c r="E258" s="43">
        <v>537364</v>
      </c>
      <c r="F258" s="44">
        <v>44718</v>
      </c>
      <c r="G258" s="45">
        <f t="shared" si="13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4"/>
        <v>10</v>
      </c>
      <c r="N258" s="43">
        <v>528638</v>
      </c>
      <c r="O258" s="44">
        <v>43988</v>
      </c>
      <c r="P258" s="45">
        <f t="shared" si="15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6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143</v>
      </c>
      <c r="C259" s="41"/>
      <c r="D259" s="41"/>
      <c r="E259" s="43">
        <v>4118241</v>
      </c>
      <c r="F259" s="44">
        <v>43541</v>
      </c>
      <c r="G259" s="45">
        <f t="shared" ref="G259:G322" si="17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8">L259-K259</f>
        <v>10</v>
      </c>
      <c r="N259" s="43">
        <v>4119179</v>
      </c>
      <c r="O259" s="44">
        <v>42811</v>
      </c>
      <c r="P259" s="45">
        <f t="shared" ref="P259:P322" si="19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6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286</v>
      </c>
      <c r="C260" s="105" t="s">
        <v>326</v>
      </c>
      <c r="D260" s="105" t="s">
        <v>427</v>
      </c>
      <c r="E260" s="43">
        <v>44006133</v>
      </c>
      <c r="F260" s="44">
        <v>43118</v>
      </c>
      <c r="G260" s="45">
        <f t="shared" si="17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8"/>
        <v>0</v>
      </c>
      <c r="N260" s="43">
        <v>43953370</v>
      </c>
      <c r="O260" s="44">
        <v>42387</v>
      </c>
      <c r="P260" s="45">
        <f t="shared" si="19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6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256</v>
      </c>
      <c r="C261" s="41"/>
      <c r="D261" s="102"/>
      <c r="E261" s="43">
        <v>484015</v>
      </c>
      <c r="F261" s="44">
        <v>43827</v>
      </c>
      <c r="G261" s="45">
        <f t="shared" si="17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8"/>
        <v>20</v>
      </c>
      <c r="N261" s="43">
        <v>482748</v>
      </c>
      <c r="O261" s="44">
        <v>43097</v>
      </c>
      <c r="P261" s="45">
        <f t="shared" si="19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6"/>
        <v>10</v>
      </c>
      <c r="W261" s="48"/>
      <c r="X261" s="48"/>
      <c r="Y261" s="48"/>
      <c r="Z261" s="102" t="s">
        <v>365</v>
      </c>
    </row>
    <row r="262" spans="1:26" x14ac:dyDescent="0.25">
      <c r="A262" s="41">
        <v>199</v>
      </c>
      <c r="B262" s="42" t="s">
        <v>257</v>
      </c>
      <c r="C262" s="41"/>
      <c r="D262" s="41"/>
      <c r="E262" s="43">
        <v>370800</v>
      </c>
      <c r="F262" s="44">
        <v>43654</v>
      </c>
      <c r="G262" s="45">
        <f t="shared" si="17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8"/>
        <v>10</v>
      </c>
      <c r="N262" s="43">
        <v>483003</v>
      </c>
      <c r="O262" s="44">
        <v>42924</v>
      </c>
      <c r="P262" s="45">
        <f t="shared" si="19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6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258</v>
      </c>
      <c r="C263" s="41"/>
      <c r="D263" s="41"/>
      <c r="E263" s="43"/>
      <c r="F263" s="44"/>
      <c r="G263" s="45">
        <f t="shared" si="17"/>
        <v>0</v>
      </c>
      <c r="H263" s="46"/>
      <c r="I263" s="47"/>
      <c r="J263" s="48"/>
      <c r="K263" s="48"/>
      <c r="L263" s="49"/>
      <c r="M263" s="49">
        <f t="shared" si="18"/>
        <v>0</v>
      </c>
      <c r="N263" s="43"/>
      <c r="O263" s="43"/>
      <c r="P263" s="45">
        <f t="shared" si="19"/>
        <v>0</v>
      </c>
      <c r="Q263" s="48"/>
      <c r="R263" s="48"/>
      <c r="S263" s="48"/>
      <c r="T263" s="48"/>
      <c r="U263" s="49"/>
      <c r="V263" s="49">
        <f t="shared" si="16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217</v>
      </c>
      <c r="C264" s="41"/>
      <c r="D264" s="41"/>
      <c r="E264" s="43">
        <v>235834</v>
      </c>
      <c r="F264" s="44"/>
      <c r="G264" s="45">
        <f t="shared" si="17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8"/>
        <v>4</v>
      </c>
      <c r="N264" s="43">
        <v>380409</v>
      </c>
      <c r="O264" s="43"/>
      <c r="P264" s="45">
        <f t="shared" si="19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6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428</v>
      </c>
      <c r="C265" s="41"/>
      <c r="D265" s="41"/>
      <c r="E265" s="43">
        <v>383286</v>
      </c>
      <c r="F265" s="44">
        <v>43730</v>
      </c>
      <c r="G265" s="45">
        <f t="shared" si="17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8"/>
        <v>7</v>
      </c>
      <c r="N265" s="43">
        <v>493444</v>
      </c>
      <c r="O265" s="44">
        <v>43000</v>
      </c>
      <c r="P265" s="45">
        <f t="shared" si="19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6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428</v>
      </c>
      <c r="C266" s="41"/>
      <c r="D266" s="41"/>
      <c r="E266" s="43">
        <v>383289</v>
      </c>
      <c r="F266" s="44">
        <v>43730</v>
      </c>
      <c r="G266" s="45">
        <f t="shared" si="17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8"/>
        <v>0</v>
      </c>
      <c r="N266" s="43">
        <v>209468</v>
      </c>
      <c r="O266" s="44">
        <v>43000</v>
      </c>
      <c r="P266" s="45">
        <f t="shared" si="19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6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429</v>
      </c>
      <c r="C267" s="41"/>
      <c r="D267" s="41"/>
      <c r="E267" s="43">
        <v>235836</v>
      </c>
      <c r="F267" s="44"/>
      <c r="G267" s="45">
        <f t="shared" si="17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8"/>
        <v>3</v>
      </c>
      <c r="N267" s="43">
        <v>369361</v>
      </c>
      <c r="O267" s="43"/>
      <c r="P267" s="45">
        <f t="shared" si="19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6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259</v>
      </c>
      <c r="C268" s="41"/>
      <c r="D268" s="41"/>
      <c r="E268" s="43">
        <v>383280</v>
      </c>
      <c r="F268" s="44">
        <v>43885</v>
      </c>
      <c r="G268" s="45">
        <f t="shared" si="17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8"/>
        <v>7</v>
      </c>
      <c r="N268" s="43">
        <v>493501</v>
      </c>
      <c r="O268" s="44">
        <v>43155</v>
      </c>
      <c r="P268" s="45">
        <f t="shared" si="19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6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260</v>
      </c>
      <c r="C269" s="105" t="s">
        <v>326</v>
      </c>
      <c r="D269" s="105" t="s">
        <v>430</v>
      </c>
      <c r="E269" s="43">
        <v>111005059</v>
      </c>
      <c r="F269" s="44">
        <v>42923</v>
      </c>
      <c r="G269" s="45">
        <f t="shared" si="17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8"/>
        <v>0</v>
      </c>
      <c r="N269" s="43">
        <v>10259716</v>
      </c>
      <c r="O269" s="44">
        <v>42384</v>
      </c>
      <c r="P269" s="45">
        <f t="shared" si="19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6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260</v>
      </c>
      <c r="C270" s="105" t="s">
        <v>326</v>
      </c>
      <c r="D270" s="105" t="s">
        <v>430</v>
      </c>
      <c r="E270" s="43">
        <v>10606055</v>
      </c>
      <c r="F270" s="44">
        <v>42923</v>
      </c>
      <c r="G270" s="45">
        <f t="shared" si="17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8"/>
        <v>0</v>
      </c>
      <c r="N270" s="43">
        <v>11563689</v>
      </c>
      <c r="O270" s="44">
        <v>42384</v>
      </c>
      <c r="P270" s="45">
        <f t="shared" si="19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6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131</v>
      </c>
      <c r="C271" s="41"/>
      <c r="D271" s="41"/>
      <c r="E271" s="43">
        <v>251148</v>
      </c>
      <c r="F271" s="44">
        <v>43618</v>
      </c>
      <c r="G271" s="45">
        <f t="shared" si="17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8"/>
        <v>10</v>
      </c>
      <c r="N271" s="43">
        <v>369357</v>
      </c>
      <c r="O271" s="44">
        <v>42888</v>
      </c>
      <c r="P271" s="45">
        <f t="shared" si="19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6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131</v>
      </c>
      <c r="C272" s="41"/>
      <c r="D272" s="41"/>
      <c r="E272" s="43">
        <v>251040</v>
      </c>
      <c r="F272" s="44" t="s">
        <v>310</v>
      </c>
      <c r="G272" s="45">
        <f t="shared" si="17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8"/>
        <v>0</v>
      </c>
      <c r="N272" s="43">
        <v>202871</v>
      </c>
      <c r="O272" s="44" t="s">
        <v>310</v>
      </c>
      <c r="P272" s="45">
        <f t="shared" si="19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6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431</v>
      </c>
      <c r="C273" s="41"/>
      <c r="D273" s="65" t="s">
        <v>350</v>
      </c>
      <c r="E273" s="43">
        <v>466416</v>
      </c>
      <c r="F273" s="44">
        <v>43683</v>
      </c>
      <c r="G273" s="45">
        <f t="shared" si="17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8"/>
        <v>2</v>
      </c>
      <c r="N273" s="43">
        <v>463910</v>
      </c>
      <c r="O273" s="44">
        <v>42953</v>
      </c>
      <c r="P273" s="45">
        <f t="shared" si="19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6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7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8"/>
        <v>1</v>
      </c>
      <c r="N274" s="57">
        <v>384187</v>
      </c>
      <c r="O274" s="58">
        <v>44371</v>
      </c>
      <c r="P274" s="45">
        <f t="shared" si="19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6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186</v>
      </c>
      <c r="C275" s="41"/>
      <c r="D275" s="41"/>
      <c r="E275" s="43">
        <v>363719</v>
      </c>
      <c r="F275" s="44">
        <v>43913</v>
      </c>
      <c r="G275" s="45">
        <f t="shared" si="17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8"/>
        <v>8</v>
      </c>
      <c r="N275" s="43">
        <v>786750</v>
      </c>
      <c r="O275" s="44">
        <v>43182</v>
      </c>
      <c r="P275" s="45">
        <f t="shared" si="19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6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186</v>
      </c>
      <c r="C276" s="41"/>
      <c r="D276" s="41"/>
      <c r="E276" s="43">
        <v>733583</v>
      </c>
      <c r="F276" s="44">
        <v>43913</v>
      </c>
      <c r="G276" s="45">
        <f t="shared" si="17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8"/>
        <v>14</v>
      </c>
      <c r="N276" s="43">
        <v>801429</v>
      </c>
      <c r="O276" s="44">
        <v>43182</v>
      </c>
      <c r="P276" s="45">
        <f t="shared" si="19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6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7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8"/>
        <v>9</v>
      </c>
      <c r="N277" s="43">
        <v>430890</v>
      </c>
      <c r="O277" s="43"/>
      <c r="P277" s="45">
        <f t="shared" si="19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6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7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8"/>
        <v>1</v>
      </c>
      <c r="N278" s="43">
        <v>370819</v>
      </c>
      <c r="O278" s="43"/>
      <c r="P278" s="45">
        <f t="shared" si="19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6"/>
        <v>0</v>
      </c>
      <c r="W278" s="48"/>
      <c r="X278" s="48"/>
      <c r="Y278" s="48"/>
      <c r="Z278" s="92" t="s">
        <v>432</v>
      </c>
    </row>
    <row r="279" spans="1:26" x14ac:dyDescent="0.25">
      <c r="A279" s="41">
        <v>211</v>
      </c>
      <c r="B279" s="42" t="s">
        <v>144</v>
      </c>
      <c r="C279" s="41"/>
      <c r="D279" s="53" t="s">
        <v>349</v>
      </c>
      <c r="E279" s="43">
        <v>8504956</v>
      </c>
      <c r="F279" s="44"/>
      <c r="G279" s="45">
        <f t="shared" si="17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8"/>
        <v>2</v>
      </c>
      <c r="N279" s="43">
        <v>8554254</v>
      </c>
      <c r="O279" s="43"/>
      <c r="P279" s="45">
        <f t="shared" si="19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6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261</v>
      </c>
      <c r="C280" s="41"/>
      <c r="D280" s="41"/>
      <c r="E280" s="43">
        <v>4610504</v>
      </c>
      <c r="F280" s="44"/>
      <c r="G280" s="45">
        <f t="shared" si="17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8"/>
        <v>5</v>
      </c>
      <c r="N280" s="43">
        <v>4610603</v>
      </c>
      <c r="O280" s="43"/>
      <c r="P280" s="45">
        <f t="shared" si="19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6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237</v>
      </c>
      <c r="C281" s="41"/>
      <c r="D281" s="41"/>
      <c r="E281" s="43">
        <v>478400</v>
      </c>
      <c r="F281" s="44">
        <v>43636</v>
      </c>
      <c r="G281" s="45">
        <f t="shared" si="17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8"/>
        <v>8</v>
      </c>
      <c r="N281" s="43">
        <v>380324</v>
      </c>
      <c r="O281" s="44">
        <v>42906</v>
      </c>
      <c r="P281" s="45">
        <f t="shared" si="19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6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237</v>
      </c>
      <c r="C282" s="41"/>
      <c r="D282" s="41"/>
      <c r="E282" s="43">
        <v>478419</v>
      </c>
      <c r="F282" s="44">
        <v>43636</v>
      </c>
      <c r="G282" s="45">
        <f t="shared" si="17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8"/>
        <v>6</v>
      </c>
      <c r="N282" s="43">
        <v>202857</v>
      </c>
      <c r="O282" s="44">
        <v>42906</v>
      </c>
      <c r="P282" s="45">
        <f t="shared" si="19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6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354</v>
      </c>
      <c r="E283" s="57">
        <v>235849</v>
      </c>
      <c r="F283" s="58">
        <v>43602</v>
      </c>
      <c r="G283" s="45">
        <f t="shared" si="17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8"/>
        <v>2</v>
      </c>
      <c r="N283" s="57">
        <v>369432</v>
      </c>
      <c r="O283" s="58">
        <v>42872</v>
      </c>
      <c r="P283" s="45">
        <f t="shared" si="19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6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354</v>
      </c>
      <c r="E284" s="57">
        <v>235837</v>
      </c>
      <c r="F284" s="58">
        <v>43602</v>
      </c>
      <c r="G284" s="45">
        <f t="shared" si="17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8"/>
        <v>4</v>
      </c>
      <c r="N284" s="57">
        <v>369416</v>
      </c>
      <c r="O284" s="58">
        <v>42872</v>
      </c>
      <c r="P284" s="45">
        <f t="shared" si="19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6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350</v>
      </c>
      <c r="E285" s="43">
        <v>11256185</v>
      </c>
      <c r="F285" s="44"/>
      <c r="G285" s="45">
        <f t="shared" si="17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8"/>
        <v>10</v>
      </c>
      <c r="N285" s="43">
        <v>11318315</v>
      </c>
      <c r="O285" s="43"/>
      <c r="P285" s="45">
        <f t="shared" si="19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6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187</v>
      </c>
      <c r="C286" s="72" t="s">
        <v>389</v>
      </c>
      <c r="D286" s="70"/>
      <c r="E286" s="70">
        <v>478429</v>
      </c>
      <c r="F286" s="73">
        <v>44216</v>
      </c>
      <c r="G286" s="112">
        <f t="shared" si="17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8"/>
        <v>0</v>
      </c>
      <c r="N286" s="70">
        <v>384093</v>
      </c>
      <c r="O286" s="73">
        <v>43485</v>
      </c>
      <c r="P286" s="112">
        <f t="shared" si="19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6"/>
        <v>0</v>
      </c>
      <c r="W286" s="76"/>
      <c r="X286" s="76"/>
      <c r="Y286" s="76"/>
      <c r="Z286" s="76" t="s">
        <v>433</v>
      </c>
    </row>
    <row r="287" spans="1:26" x14ac:dyDescent="0.25">
      <c r="A287" s="41">
        <v>217</v>
      </c>
      <c r="B287" s="42" t="s">
        <v>262</v>
      </c>
      <c r="C287" s="41"/>
      <c r="D287" s="41"/>
      <c r="E287" s="43">
        <v>443174</v>
      </c>
      <c r="F287" s="44">
        <v>44126</v>
      </c>
      <c r="G287" s="45">
        <f t="shared" si="17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8"/>
        <v>2</v>
      </c>
      <c r="N287" s="43">
        <v>436030</v>
      </c>
      <c r="O287" s="44">
        <v>43395</v>
      </c>
      <c r="P287" s="45">
        <f t="shared" si="19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6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262</v>
      </c>
      <c r="C288" s="41"/>
      <c r="D288" s="41"/>
      <c r="E288" s="43">
        <v>443177</v>
      </c>
      <c r="F288" s="44">
        <v>44126</v>
      </c>
      <c r="G288" s="45">
        <f t="shared" si="17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8"/>
        <v>0</v>
      </c>
      <c r="N288" s="43">
        <v>487062</v>
      </c>
      <c r="O288" s="44">
        <v>43395</v>
      </c>
      <c r="P288" s="45">
        <f t="shared" si="19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6"/>
        <v>1</v>
      </c>
      <c r="W288" s="48"/>
      <c r="X288" s="48"/>
      <c r="Y288" s="48"/>
      <c r="Z288" s="48" t="s">
        <v>369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7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8"/>
        <v>7</v>
      </c>
      <c r="N289" s="43">
        <v>6982034</v>
      </c>
      <c r="O289" s="44">
        <v>42778</v>
      </c>
      <c r="P289" s="45">
        <f t="shared" si="19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6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7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8"/>
        <v>3</v>
      </c>
      <c r="N290" s="43">
        <v>6982027</v>
      </c>
      <c r="O290" s="44">
        <v>42778</v>
      </c>
      <c r="P290" s="45">
        <f t="shared" si="19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6"/>
        <v>0</v>
      </c>
      <c r="W290" s="48"/>
      <c r="X290" s="48"/>
      <c r="Y290" s="48"/>
      <c r="Z290" s="48" t="s">
        <v>434</v>
      </c>
    </row>
    <row r="291" spans="1:26" x14ac:dyDescent="0.25">
      <c r="A291" s="41">
        <v>219</v>
      </c>
      <c r="B291" s="42" t="s">
        <v>263</v>
      </c>
      <c r="C291" s="41"/>
      <c r="D291" s="41"/>
      <c r="E291" s="43">
        <v>10724120</v>
      </c>
      <c r="F291" s="44"/>
      <c r="G291" s="45">
        <f t="shared" si="17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8"/>
        <v>10</v>
      </c>
      <c r="N291" s="43">
        <v>11853872</v>
      </c>
      <c r="O291" s="43"/>
      <c r="P291" s="45">
        <f t="shared" si="19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6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298</v>
      </c>
      <c r="C292" s="41"/>
      <c r="D292" s="53" t="s">
        <v>349</v>
      </c>
      <c r="E292" s="43">
        <v>730801</v>
      </c>
      <c r="F292" s="44">
        <v>43789</v>
      </c>
      <c r="G292" s="45">
        <f t="shared" si="17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8"/>
        <v>5</v>
      </c>
      <c r="N292" s="43">
        <v>466593</v>
      </c>
      <c r="O292" s="44">
        <v>43059</v>
      </c>
      <c r="P292" s="45">
        <f t="shared" si="19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6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189</v>
      </c>
      <c r="C293" s="41"/>
      <c r="D293" s="41"/>
      <c r="E293" s="43">
        <v>162244</v>
      </c>
      <c r="F293" s="44">
        <v>43621</v>
      </c>
      <c r="G293" s="45">
        <f t="shared" si="17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8"/>
        <v>2</v>
      </c>
      <c r="N293" s="43">
        <v>190095</v>
      </c>
      <c r="O293" s="44">
        <v>42891</v>
      </c>
      <c r="P293" s="45">
        <f t="shared" si="19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6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189</v>
      </c>
      <c r="C294" s="41"/>
      <c r="D294" s="41"/>
      <c r="E294" s="43">
        <v>157037</v>
      </c>
      <c r="F294" s="44">
        <v>43621</v>
      </c>
      <c r="G294" s="45">
        <f t="shared" si="17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8"/>
        <v>4</v>
      </c>
      <c r="N294" s="43">
        <v>128877</v>
      </c>
      <c r="O294" s="44">
        <v>42891</v>
      </c>
      <c r="P294" s="45">
        <f t="shared" si="19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6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188</v>
      </c>
      <c r="C295" s="41"/>
      <c r="D295" s="41"/>
      <c r="E295" s="43">
        <v>382712</v>
      </c>
      <c r="F295" s="44">
        <v>43080</v>
      </c>
      <c r="G295" s="45">
        <f t="shared" si="17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8"/>
        <v>2</v>
      </c>
      <c r="N295" s="43">
        <v>260178</v>
      </c>
      <c r="O295" s="44">
        <v>42384</v>
      </c>
      <c r="P295" s="45">
        <f t="shared" si="19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6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188</v>
      </c>
      <c r="C296" s="41"/>
      <c r="D296" s="41"/>
      <c r="E296" s="43">
        <v>4117568</v>
      </c>
      <c r="F296" s="44">
        <v>43080</v>
      </c>
      <c r="G296" s="45">
        <f t="shared" si="17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8"/>
        <v>1</v>
      </c>
      <c r="N296" s="43">
        <v>4118245</v>
      </c>
      <c r="O296" s="44">
        <v>42384</v>
      </c>
      <c r="P296" s="45">
        <f t="shared" si="19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6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435</v>
      </c>
      <c r="C297" s="41"/>
      <c r="D297" s="53" t="s">
        <v>349</v>
      </c>
      <c r="E297" s="43">
        <v>479613</v>
      </c>
      <c r="F297" s="44">
        <v>43752</v>
      </c>
      <c r="G297" s="45">
        <f t="shared" si="17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8"/>
        <v>3</v>
      </c>
      <c r="N297" s="43">
        <v>493492</v>
      </c>
      <c r="O297" s="44">
        <v>43022</v>
      </c>
      <c r="P297" s="45">
        <f t="shared" si="19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6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190</v>
      </c>
      <c r="C298" s="41"/>
      <c r="D298" s="78" t="s">
        <v>355</v>
      </c>
      <c r="E298" s="43">
        <v>210091</v>
      </c>
      <c r="F298" s="44">
        <v>43850</v>
      </c>
      <c r="G298" s="45">
        <f t="shared" si="17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8"/>
        <v>2</v>
      </c>
      <c r="N298" s="43">
        <v>150574</v>
      </c>
      <c r="O298" s="44">
        <v>43120</v>
      </c>
      <c r="P298" s="45">
        <f t="shared" si="19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6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351</v>
      </c>
      <c r="E299" s="43">
        <v>1199101</v>
      </c>
      <c r="F299" s="44"/>
      <c r="G299" s="45">
        <f t="shared" si="17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8"/>
        <v>5</v>
      </c>
      <c r="N299" s="43">
        <v>1198401</v>
      </c>
      <c r="O299" s="43"/>
      <c r="P299" s="45">
        <f t="shared" si="19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6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351</v>
      </c>
      <c r="E300" s="43">
        <v>1198807</v>
      </c>
      <c r="F300" s="44"/>
      <c r="G300" s="45">
        <f t="shared" si="17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8"/>
        <v>1</v>
      </c>
      <c r="N300" s="43">
        <v>1198609</v>
      </c>
      <c r="O300" s="43"/>
      <c r="P300" s="45">
        <f t="shared" si="19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6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264</v>
      </c>
      <c r="C301" s="41"/>
      <c r="D301" s="41"/>
      <c r="E301" s="43">
        <v>235858</v>
      </c>
      <c r="F301" s="44">
        <v>43148</v>
      </c>
      <c r="G301" s="45">
        <f t="shared" si="17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8"/>
        <v>11</v>
      </c>
      <c r="N301" s="43">
        <v>369428</v>
      </c>
      <c r="O301" s="44">
        <v>42417</v>
      </c>
      <c r="P301" s="45">
        <f t="shared" si="19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6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264</v>
      </c>
      <c r="C302" s="41"/>
      <c r="D302" s="41"/>
      <c r="E302" s="43">
        <v>235838</v>
      </c>
      <c r="F302" s="44">
        <v>43148</v>
      </c>
      <c r="G302" s="45">
        <f t="shared" si="17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8"/>
        <v>1</v>
      </c>
      <c r="N302" s="43">
        <v>369435</v>
      </c>
      <c r="O302" s="44">
        <v>42417</v>
      </c>
      <c r="P302" s="45">
        <f t="shared" si="19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6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145</v>
      </c>
      <c r="C303" s="41"/>
      <c r="D303" s="78" t="s">
        <v>351</v>
      </c>
      <c r="E303" s="43">
        <v>370802</v>
      </c>
      <c r="F303" s="44">
        <v>43859</v>
      </c>
      <c r="G303" s="45">
        <f t="shared" si="17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8"/>
        <v>3</v>
      </c>
      <c r="N303" s="43">
        <v>435673</v>
      </c>
      <c r="O303" s="44">
        <v>43129</v>
      </c>
      <c r="P303" s="45">
        <f t="shared" si="19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6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191</v>
      </c>
      <c r="C304" s="41"/>
      <c r="D304" s="41"/>
      <c r="E304" s="43"/>
      <c r="F304" s="44"/>
      <c r="G304" s="45">
        <f t="shared" si="17"/>
        <v>0</v>
      </c>
      <c r="H304" s="46"/>
      <c r="I304" s="47"/>
      <c r="J304" s="48"/>
      <c r="K304" s="48"/>
      <c r="L304" s="49"/>
      <c r="M304" s="49">
        <f t="shared" si="18"/>
        <v>0</v>
      </c>
      <c r="N304" s="43"/>
      <c r="O304" s="43"/>
      <c r="P304" s="45">
        <f t="shared" si="19"/>
        <v>0</v>
      </c>
      <c r="Q304" s="48"/>
      <c r="R304" s="48"/>
      <c r="S304" s="48"/>
      <c r="T304" s="48"/>
      <c r="U304" s="49"/>
      <c r="V304" s="49">
        <f t="shared" si="16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132</v>
      </c>
      <c r="C305" s="41"/>
      <c r="D305" s="53" t="s">
        <v>349</v>
      </c>
      <c r="E305" s="43">
        <v>479552</v>
      </c>
      <c r="F305" s="44"/>
      <c r="G305" s="45">
        <f t="shared" si="17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8"/>
        <v>4</v>
      </c>
      <c r="N305" s="43">
        <v>436044</v>
      </c>
      <c r="O305" s="43"/>
      <c r="P305" s="45">
        <f t="shared" si="19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6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132</v>
      </c>
      <c r="C306" s="41"/>
      <c r="D306" s="53" t="s">
        <v>349</v>
      </c>
      <c r="E306" s="43">
        <v>251138</v>
      </c>
      <c r="F306" s="44"/>
      <c r="G306" s="45">
        <f t="shared" si="17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8"/>
        <v>1</v>
      </c>
      <c r="N306" s="43">
        <v>486819</v>
      </c>
      <c r="O306" s="43"/>
      <c r="P306" s="45">
        <f t="shared" si="19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6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352</v>
      </c>
      <c r="E307" s="43">
        <v>250976</v>
      </c>
      <c r="F307" s="44"/>
      <c r="G307" s="45">
        <f t="shared" si="17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8"/>
        <v>1</v>
      </c>
      <c r="N307" s="43">
        <v>493154</v>
      </c>
      <c r="O307" s="43"/>
      <c r="P307" s="45">
        <f t="shared" si="19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6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352</v>
      </c>
      <c r="E308" s="43">
        <v>251035</v>
      </c>
      <c r="F308" s="44"/>
      <c r="G308" s="45">
        <f t="shared" si="17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8"/>
        <v>3</v>
      </c>
      <c r="N308" s="43">
        <v>486811</v>
      </c>
      <c r="O308" s="43"/>
      <c r="P308" s="45">
        <f t="shared" si="19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6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192</v>
      </c>
      <c r="C309" s="41"/>
      <c r="D309" s="41"/>
      <c r="E309" s="43">
        <v>370809</v>
      </c>
      <c r="F309" s="44">
        <v>44134</v>
      </c>
      <c r="G309" s="45">
        <f t="shared" si="17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8"/>
        <v>6</v>
      </c>
      <c r="N309" s="43">
        <v>493465</v>
      </c>
      <c r="O309" s="44">
        <v>43403</v>
      </c>
      <c r="P309" s="45">
        <f t="shared" si="19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6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193</v>
      </c>
      <c r="C310" s="41"/>
      <c r="D310" s="41"/>
      <c r="E310" s="43">
        <v>370820</v>
      </c>
      <c r="F310" s="44">
        <v>44134</v>
      </c>
      <c r="G310" s="45">
        <f t="shared" si="17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8"/>
        <v>2</v>
      </c>
      <c r="N310" s="43">
        <v>436039</v>
      </c>
      <c r="O310" s="44">
        <v>43403</v>
      </c>
      <c r="P310" s="45">
        <f t="shared" si="19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6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194</v>
      </c>
      <c r="C311" s="41"/>
      <c r="D311" s="41"/>
      <c r="E311" s="43">
        <v>478418</v>
      </c>
      <c r="F311" s="44">
        <v>44134</v>
      </c>
      <c r="G311" s="45">
        <f t="shared" si="17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8"/>
        <v>4</v>
      </c>
      <c r="N311" s="43">
        <v>384204</v>
      </c>
      <c r="O311" s="44">
        <v>43403</v>
      </c>
      <c r="P311" s="45">
        <f t="shared" si="19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6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194</v>
      </c>
      <c r="C312" s="41"/>
      <c r="D312" s="41"/>
      <c r="E312" s="43">
        <v>478428</v>
      </c>
      <c r="F312" s="44">
        <v>44134</v>
      </c>
      <c r="G312" s="45">
        <f t="shared" si="17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8"/>
        <v>2</v>
      </c>
      <c r="N312" s="43">
        <v>384086</v>
      </c>
      <c r="O312" s="44">
        <v>43403</v>
      </c>
      <c r="P312" s="45">
        <f t="shared" si="19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6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195</v>
      </c>
      <c r="C313" s="72" t="s">
        <v>389</v>
      </c>
      <c r="D313" s="72" t="s">
        <v>354</v>
      </c>
      <c r="E313" s="70">
        <v>1424106</v>
      </c>
      <c r="F313" s="73">
        <v>43534</v>
      </c>
      <c r="G313" s="45">
        <f t="shared" si="17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8"/>
        <v>0</v>
      </c>
      <c r="N313" s="70">
        <v>1424908</v>
      </c>
      <c r="O313" s="73">
        <v>42804</v>
      </c>
      <c r="P313" s="45">
        <f t="shared" si="19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6"/>
        <v>0</v>
      </c>
      <c r="W313" s="76"/>
      <c r="X313" s="76"/>
      <c r="Y313" s="76"/>
      <c r="Z313" s="76" t="s">
        <v>436</v>
      </c>
    </row>
    <row r="314" spans="1:26" x14ac:dyDescent="0.25">
      <c r="A314" s="41">
        <v>234</v>
      </c>
      <c r="B314" s="51" t="s">
        <v>195</v>
      </c>
      <c r="C314" s="72" t="s">
        <v>389</v>
      </c>
      <c r="D314" s="72"/>
      <c r="E314" s="70">
        <v>1424205</v>
      </c>
      <c r="F314" s="73">
        <v>43534</v>
      </c>
      <c r="G314" s="45">
        <f t="shared" si="17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8"/>
        <v>0</v>
      </c>
      <c r="N314" s="70">
        <v>1424809</v>
      </c>
      <c r="O314" s="73">
        <v>42804</v>
      </c>
      <c r="P314" s="45">
        <f t="shared" si="19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6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325</v>
      </c>
      <c r="C315" s="72" t="s">
        <v>389</v>
      </c>
      <c r="D315" s="72"/>
      <c r="E315" s="70">
        <v>443259</v>
      </c>
      <c r="F315" s="73">
        <v>43564</v>
      </c>
      <c r="G315" s="45">
        <f t="shared" si="17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8"/>
        <v>0</v>
      </c>
      <c r="N315" s="70">
        <v>487080</v>
      </c>
      <c r="O315" s="73">
        <v>42834</v>
      </c>
      <c r="P315" s="45">
        <f t="shared" si="19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6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309</v>
      </c>
      <c r="C316" s="41"/>
      <c r="D316" s="78" t="s">
        <v>350</v>
      </c>
      <c r="E316" s="43">
        <v>382709</v>
      </c>
      <c r="F316" s="44">
        <v>43877</v>
      </c>
      <c r="G316" s="45">
        <f t="shared" si="17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8"/>
        <v>14</v>
      </c>
      <c r="N316" s="43">
        <v>493481</v>
      </c>
      <c r="O316" s="44">
        <v>43147</v>
      </c>
      <c r="P316" s="45">
        <f t="shared" si="19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6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337</v>
      </c>
      <c r="C317" s="41"/>
      <c r="D317" s="41"/>
      <c r="E317" s="43">
        <v>41794804</v>
      </c>
      <c r="F317" s="44">
        <v>43879</v>
      </c>
      <c r="G317" s="45">
        <f t="shared" si="17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8"/>
        <v>2</v>
      </c>
      <c r="N317" s="43">
        <v>36997807</v>
      </c>
      <c r="O317" s="44">
        <v>43149</v>
      </c>
      <c r="P317" s="45">
        <f t="shared" si="19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6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337</v>
      </c>
      <c r="C318" s="41"/>
      <c r="D318" s="41"/>
      <c r="E318" s="43">
        <v>43731127</v>
      </c>
      <c r="F318" s="44">
        <v>43879</v>
      </c>
      <c r="G318" s="45">
        <f t="shared" si="17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8"/>
        <v>2</v>
      </c>
      <c r="N318" s="43">
        <v>43671801</v>
      </c>
      <c r="O318" s="44">
        <v>43149</v>
      </c>
      <c r="P318" s="45">
        <f t="shared" si="19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6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437</v>
      </c>
      <c r="C319" s="41"/>
      <c r="D319" s="41"/>
      <c r="E319" s="43">
        <v>10519205</v>
      </c>
      <c r="F319" s="44"/>
      <c r="G319" s="45">
        <f t="shared" si="17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8"/>
        <v>0</v>
      </c>
      <c r="N319" s="43">
        <v>10553140</v>
      </c>
      <c r="O319" s="43"/>
      <c r="P319" s="45">
        <f t="shared" si="19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6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437</v>
      </c>
      <c r="C320" s="41"/>
      <c r="D320" s="41"/>
      <c r="E320" s="43">
        <v>11696391</v>
      </c>
      <c r="F320" s="44"/>
      <c r="G320" s="45">
        <f t="shared" si="17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8"/>
        <v>0</v>
      </c>
      <c r="N320" s="43">
        <v>11716887</v>
      </c>
      <c r="O320" s="43"/>
      <c r="P320" s="45">
        <f t="shared" si="19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6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196</v>
      </c>
      <c r="C321" s="41"/>
      <c r="D321" s="41"/>
      <c r="E321" s="43">
        <v>479696</v>
      </c>
      <c r="F321" s="44">
        <v>44487</v>
      </c>
      <c r="G321" s="45">
        <f t="shared" si="17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8"/>
        <v>6</v>
      </c>
      <c r="N321" s="43">
        <v>436035</v>
      </c>
      <c r="O321" s="44" t="s">
        <v>329</v>
      </c>
      <c r="P321" s="45">
        <f t="shared" si="19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6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438</v>
      </c>
      <c r="C322" s="41"/>
      <c r="D322" s="41"/>
      <c r="E322" s="43">
        <v>1707209</v>
      </c>
      <c r="F322" s="44"/>
      <c r="G322" s="45">
        <f t="shared" si="17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8"/>
        <v>7</v>
      </c>
      <c r="N322" s="43">
        <v>1707001</v>
      </c>
      <c r="O322" s="43"/>
      <c r="P322" s="45">
        <f t="shared" si="19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0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288</v>
      </c>
      <c r="C323" s="41"/>
      <c r="D323" s="41"/>
      <c r="E323" s="43">
        <v>263305</v>
      </c>
      <c r="F323" s="44">
        <v>43510</v>
      </c>
      <c r="G323" s="45">
        <f t="shared" ref="G323:G386" si="21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2">L323-K323</f>
        <v>9</v>
      </c>
      <c r="N323" s="43">
        <v>786959</v>
      </c>
      <c r="O323" s="44">
        <v>43248</v>
      </c>
      <c r="P323" s="45">
        <f t="shared" ref="P323:P386" si="23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0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288</v>
      </c>
      <c r="C324" s="41"/>
      <c r="D324" s="41"/>
      <c r="E324" s="43">
        <v>263327</v>
      </c>
      <c r="F324" s="44">
        <v>43510</v>
      </c>
      <c r="G324" s="45">
        <f t="shared" si="21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2"/>
        <v>5</v>
      </c>
      <c r="N324" s="43">
        <v>487119</v>
      </c>
      <c r="O324" s="44">
        <v>42780</v>
      </c>
      <c r="P324" s="45">
        <f t="shared" si="23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0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1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2"/>
        <v>0</v>
      </c>
      <c r="N325" s="43">
        <v>1197303</v>
      </c>
      <c r="O325" s="43"/>
      <c r="P325" s="45">
        <f t="shared" si="23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0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1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2"/>
        <v>0</v>
      </c>
      <c r="N326" s="43">
        <v>1196894</v>
      </c>
      <c r="O326" s="43"/>
      <c r="P326" s="45">
        <f t="shared" si="23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0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197</v>
      </c>
      <c r="C327" s="41"/>
      <c r="D327" s="65" t="s">
        <v>350</v>
      </c>
      <c r="E327" s="43">
        <v>11038365</v>
      </c>
      <c r="F327" s="44"/>
      <c r="G327" s="45">
        <f t="shared" si="21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2"/>
        <v>2</v>
      </c>
      <c r="N327" s="43">
        <v>11046572</v>
      </c>
      <c r="O327" s="43"/>
      <c r="P327" s="45">
        <f t="shared" si="23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0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285</v>
      </c>
      <c r="C328" s="41"/>
      <c r="D328" s="41"/>
      <c r="E328" s="43">
        <v>443181</v>
      </c>
      <c r="F328" s="44">
        <v>43564</v>
      </c>
      <c r="G328" s="45">
        <f t="shared" si="21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2"/>
        <v>4</v>
      </c>
      <c r="N328" s="43">
        <v>493491</v>
      </c>
      <c r="O328" s="44">
        <v>42834</v>
      </c>
      <c r="P328" s="45">
        <f t="shared" si="23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0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331</v>
      </c>
      <c r="C329" s="41"/>
      <c r="D329" s="41"/>
      <c r="E329" s="43">
        <v>251041</v>
      </c>
      <c r="F329" s="44">
        <v>43782</v>
      </c>
      <c r="G329" s="45">
        <f t="shared" si="21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2"/>
        <v>1</v>
      </c>
      <c r="N329" s="43">
        <v>493583</v>
      </c>
      <c r="O329" s="44">
        <v>43052</v>
      </c>
      <c r="P329" s="45">
        <f t="shared" si="23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0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331</v>
      </c>
      <c r="C330" s="41"/>
      <c r="D330" s="41"/>
      <c r="E330" s="43">
        <v>250962</v>
      </c>
      <c r="F330" s="44">
        <v>43782</v>
      </c>
      <c r="G330" s="45">
        <f t="shared" si="21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2"/>
        <v>7</v>
      </c>
      <c r="N330" s="43">
        <v>493569</v>
      </c>
      <c r="O330" s="44">
        <v>43052</v>
      </c>
      <c r="P330" s="45">
        <f t="shared" si="23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0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265</v>
      </c>
      <c r="C331" s="41"/>
      <c r="D331" s="53" t="s">
        <v>349</v>
      </c>
      <c r="E331" s="43">
        <v>391655</v>
      </c>
      <c r="F331" s="44">
        <v>43080</v>
      </c>
      <c r="G331" s="45">
        <f t="shared" si="21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2"/>
        <v>0</v>
      </c>
      <c r="N331" s="43">
        <v>493494</v>
      </c>
      <c r="O331" s="44">
        <v>42384</v>
      </c>
      <c r="P331" s="45">
        <f t="shared" si="23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0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265</v>
      </c>
      <c r="C332" s="41"/>
      <c r="D332" s="53" t="s">
        <v>349</v>
      </c>
      <c r="E332" s="43">
        <v>382719</v>
      </c>
      <c r="F332" s="44">
        <v>43080</v>
      </c>
      <c r="G332" s="45">
        <f t="shared" si="21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2"/>
        <v>2</v>
      </c>
      <c r="N332" s="43">
        <v>487077</v>
      </c>
      <c r="O332" s="44">
        <v>42384</v>
      </c>
      <c r="P332" s="45">
        <f t="shared" si="23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0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146</v>
      </c>
      <c r="C333" s="41"/>
      <c r="D333" s="53" t="s">
        <v>350</v>
      </c>
      <c r="E333" s="43">
        <v>391650</v>
      </c>
      <c r="F333" s="44">
        <v>43591</v>
      </c>
      <c r="G333" s="45">
        <f t="shared" si="21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2"/>
        <v>7</v>
      </c>
      <c r="N333" s="43">
        <v>7765588</v>
      </c>
      <c r="O333" s="44">
        <v>42861</v>
      </c>
      <c r="P333" s="45">
        <f t="shared" si="23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0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304</v>
      </c>
      <c r="C334" s="41"/>
      <c r="D334" s="85" t="s">
        <v>390</v>
      </c>
      <c r="E334" s="43">
        <v>263325</v>
      </c>
      <c r="F334" s="44">
        <v>43850</v>
      </c>
      <c r="G334" s="45">
        <f t="shared" si="21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2"/>
        <v>4</v>
      </c>
      <c r="N334" s="43">
        <v>493446</v>
      </c>
      <c r="O334" s="44">
        <v>43120</v>
      </c>
      <c r="P334" s="45">
        <f t="shared" si="23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0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439</v>
      </c>
      <c r="C335" s="43"/>
      <c r="D335" s="43"/>
      <c r="E335" s="43">
        <v>12643814</v>
      </c>
      <c r="F335" s="44"/>
      <c r="G335" s="45">
        <f t="shared" si="21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2"/>
        <v>10</v>
      </c>
      <c r="N335" s="43">
        <v>12231282</v>
      </c>
      <c r="O335" s="43"/>
      <c r="P335" s="45">
        <f t="shared" si="23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0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439</v>
      </c>
      <c r="C336" s="43"/>
      <c r="D336" s="43"/>
      <c r="E336" s="43">
        <v>2806210</v>
      </c>
      <c r="F336" s="44"/>
      <c r="G336" s="45">
        <f t="shared" si="21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2"/>
        <v>8</v>
      </c>
      <c r="N336" s="43">
        <v>44766246</v>
      </c>
      <c r="O336" s="43"/>
      <c r="P336" s="45">
        <f t="shared" si="23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0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327</v>
      </c>
      <c r="C337" s="105" t="s">
        <v>326</v>
      </c>
      <c r="D337" s="114" t="s">
        <v>440</v>
      </c>
      <c r="E337" s="43">
        <v>263322</v>
      </c>
      <c r="F337" s="115">
        <v>44768</v>
      </c>
      <c r="G337" s="45">
        <f t="shared" si="21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2"/>
        <v>0</v>
      </c>
      <c r="N337" s="43">
        <v>487104</v>
      </c>
      <c r="O337" s="115">
        <v>44038</v>
      </c>
      <c r="P337" s="45">
        <f t="shared" si="23"/>
        <v>40</v>
      </c>
      <c r="Q337" s="48"/>
      <c r="R337" s="48"/>
      <c r="S337" s="48"/>
      <c r="T337" s="94">
        <v>32</v>
      </c>
      <c r="U337" s="109">
        <v>32</v>
      </c>
      <c r="V337" s="49">
        <f t="shared" si="20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1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2"/>
        <v>7</v>
      </c>
      <c r="N338" s="43">
        <v>12546608</v>
      </c>
      <c r="O338" s="43"/>
      <c r="P338" s="45">
        <f t="shared" si="23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0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227</v>
      </c>
      <c r="C339" s="41"/>
      <c r="D339" s="85" t="s">
        <v>352</v>
      </c>
      <c r="E339" s="43">
        <v>478438</v>
      </c>
      <c r="F339" s="115"/>
      <c r="G339" s="45">
        <f t="shared" si="21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2"/>
        <v>4</v>
      </c>
      <c r="N339" s="43">
        <v>380320</v>
      </c>
      <c r="O339" s="43"/>
      <c r="P339" s="45">
        <f t="shared" si="23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0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441</v>
      </c>
      <c r="C340" s="41"/>
      <c r="D340" s="41"/>
      <c r="E340" s="43">
        <v>479306</v>
      </c>
      <c r="F340" s="115"/>
      <c r="G340" s="45">
        <f t="shared" si="21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2"/>
        <v>8</v>
      </c>
      <c r="N340" s="43">
        <v>384091</v>
      </c>
      <c r="O340" s="43"/>
      <c r="P340" s="45">
        <f t="shared" si="23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0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441</v>
      </c>
      <c r="C341" s="41"/>
      <c r="D341" s="41"/>
      <c r="E341" s="43">
        <v>479702</v>
      </c>
      <c r="F341" s="115"/>
      <c r="G341" s="45">
        <f t="shared" si="21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2"/>
        <v>9</v>
      </c>
      <c r="N341" s="43">
        <v>384191</v>
      </c>
      <c r="O341" s="43"/>
      <c r="P341" s="45">
        <f t="shared" si="23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0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147</v>
      </c>
      <c r="C342" s="41"/>
      <c r="D342" s="41"/>
      <c r="E342" s="43"/>
      <c r="F342" s="44"/>
      <c r="G342" s="45">
        <f t="shared" si="21"/>
        <v>0</v>
      </c>
      <c r="H342" s="46"/>
      <c r="I342" s="47"/>
      <c r="J342" s="48"/>
      <c r="K342" s="48"/>
      <c r="L342" s="49"/>
      <c r="M342" s="49">
        <f t="shared" si="22"/>
        <v>0</v>
      </c>
      <c r="N342" s="43"/>
      <c r="O342" s="43"/>
      <c r="P342" s="45">
        <f t="shared" si="23"/>
        <v>0</v>
      </c>
      <c r="Q342" s="48"/>
      <c r="R342" s="48"/>
      <c r="S342" s="48"/>
      <c r="T342" s="48"/>
      <c r="U342" s="49"/>
      <c r="V342" s="49">
        <f t="shared" si="20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442</v>
      </c>
      <c r="C343" s="41"/>
      <c r="D343" s="78" t="s">
        <v>352</v>
      </c>
      <c r="E343" s="43">
        <v>11259418</v>
      </c>
      <c r="F343" s="44">
        <v>43192</v>
      </c>
      <c r="G343" s="45">
        <f t="shared" si="21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2"/>
        <v>2</v>
      </c>
      <c r="N343" s="43">
        <v>21190667</v>
      </c>
      <c r="O343" s="44">
        <v>43923</v>
      </c>
      <c r="P343" s="45">
        <f t="shared" si="23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0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342</v>
      </c>
      <c r="C344" s="41"/>
      <c r="D344" s="85" t="s">
        <v>355</v>
      </c>
      <c r="E344" s="43">
        <v>25096</v>
      </c>
      <c r="F344" s="44"/>
      <c r="G344" s="45">
        <f t="shared" si="21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2"/>
        <v>4</v>
      </c>
      <c r="N344" s="43">
        <v>437445</v>
      </c>
      <c r="O344" s="43"/>
      <c r="P344" s="45">
        <f t="shared" si="23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0"/>
        <v>0</v>
      </c>
      <c r="W344" s="48"/>
      <c r="X344" s="48"/>
      <c r="Y344" s="48"/>
      <c r="Z344" s="55" t="s">
        <v>443</v>
      </c>
    </row>
    <row r="345" spans="1:26" x14ac:dyDescent="0.25">
      <c r="A345" s="41">
        <v>257</v>
      </c>
      <c r="B345" s="42" t="s">
        <v>266</v>
      </c>
      <c r="C345" s="41"/>
      <c r="D345" s="41"/>
      <c r="E345" s="43">
        <v>250968</v>
      </c>
      <c r="F345" s="44">
        <v>43859</v>
      </c>
      <c r="G345" s="45">
        <f t="shared" si="21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2"/>
        <v>0</v>
      </c>
      <c r="N345" s="43">
        <v>493581</v>
      </c>
      <c r="O345" s="44">
        <v>43129</v>
      </c>
      <c r="P345" s="45">
        <f t="shared" si="23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0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266</v>
      </c>
      <c r="C346" s="41"/>
      <c r="D346" s="41"/>
      <c r="E346" s="43">
        <v>250973</v>
      </c>
      <c r="F346" s="44">
        <v>43859</v>
      </c>
      <c r="G346" s="45">
        <f t="shared" si="21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2"/>
        <v>1</v>
      </c>
      <c r="N346" s="43">
        <v>202890</v>
      </c>
      <c r="O346" s="44">
        <v>43129</v>
      </c>
      <c r="P346" s="45">
        <f t="shared" si="23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0"/>
        <v>0</v>
      </c>
      <c r="W346" s="48"/>
      <c r="X346" s="48"/>
      <c r="Y346" s="48"/>
      <c r="Z346" s="48" t="s">
        <v>412</v>
      </c>
    </row>
    <row r="347" spans="1:26" x14ac:dyDescent="0.25">
      <c r="A347" s="41">
        <v>258</v>
      </c>
      <c r="B347" s="42" t="s">
        <v>301</v>
      </c>
      <c r="C347" s="41"/>
      <c r="D347" s="41"/>
      <c r="E347" s="43">
        <v>479717</v>
      </c>
      <c r="F347" s="44">
        <v>43797</v>
      </c>
      <c r="G347" s="45">
        <f t="shared" si="21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2"/>
        <v>2</v>
      </c>
      <c r="N347" s="43">
        <v>486810</v>
      </c>
      <c r="O347" s="44">
        <v>43067</v>
      </c>
      <c r="P347" s="45">
        <f t="shared" si="23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0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301</v>
      </c>
      <c r="C348" s="41"/>
      <c r="D348" s="41"/>
      <c r="E348" s="43">
        <v>251156</v>
      </c>
      <c r="F348" s="44">
        <v>43797</v>
      </c>
      <c r="G348" s="45">
        <f t="shared" si="21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2"/>
        <v>2</v>
      </c>
      <c r="N348" s="43">
        <v>493166</v>
      </c>
      <c r="O348" s="44">
        <v>43067</v>
      </c>
      <c r="P348" s="45">
        <f t="shared" si="23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0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351</v>
      </c>
      <c r="E349" s="43">
        <v>721746</v>
      </c>
      <c r="F349" s="44">
        <v>43064</v>
      </c>
      <c r="G349" s="45">
        <f t="shared" si="21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2"/>
        <v>1</v>
      </c>
      <c r="N349" s="43">
        <v>258635</v>
      </c>
      <c r="O349" s="44">
        <v>43874</v>
      </c>
      <c r="P349" s="45">
        <f t="shared" si="23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0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198</v>
      </c>
      <c r="C350" s="41"/>
      <c r="D350" s="41"/>
      <c r="E350" s="43"/>
      <c r="F350" s="44"/>
      <c r="G350" s="45">
        <f t="shared" si="21"/>
        <v>0</v>
      </c>
      <c r="H350" s="46"/>
      <c r="I350" s="47"/>
      <c r="J350" s="48"/>
      <c r="K350" s="48"/>
      <c r="L350" s="49"/>
      <c r="M350" s="49">
        <f t="shared" si="22"/>
        <v>0</v>
      </c>
      <c r="N350" s="43"/>
      <c r="O350" s="43"/>
      <c r="P350" s="45">
        <f t="shared" si="23"/>
        <v>0</v>
      </c>
      <c r="Q350" s="48"/>
      <c r="R350" s="48"/>
      <c r="S350" s="48"/>
      <c r="T350" s="48"/>
      <c r="U350" s="49"/>
      <c r="V350" s="49">
        <f t="shared" si="20"/>
        <v>0</v>
      </c>
      <c r="W350" s="69">
        <v>2</v>
      </c>
      <c r="X350" s="48"/>
      <c r="Y350" s="69">
        <f>W350*0.5</f>
        <v>1</v>
      </c>
      <c r="Z350" s="48"/>
    </row>
    <row r="351" spans="1:26" x14ac:dyDescent="0.25">
      <c r="A351" s="41">
        <v>261</v>
      </c>
      <c r="B351" s="42" t="s">
        <v>267</v>
      </c>
      <c r="C351" s="41"/>
      <c r="D351" s="41"/>
      <c r="E351" s="43"/>
      <c r="F351" s="44"/>
      <c r="G351" s="45">
        <f t="shared" si="21"/>
        <v>0</v>
      </c>
      <c r="H351" s="46"/>
      <c r="I351" s="47"/>
      <c r="J351" s="48"/>
      <c r="K351" s="48"/>
      <c r="L351" s="49"/>
      <c r="M351" s="49">
        <f t="shared" si="22"/>
        <v>0</v>
      </c>
      <c r="N351" s="43"/>
      <c r="O351" s="43"/>
      <c r="P351" s="45">
        <f t="shared" si="23"/>
        <v>0</v>
      </c>
      <c r="Q351" s="48"/>
      <c r="R351" s="48"/>
      <c r="S351" s="48"/>
      <c r="T351" s="48"/>
      <c r="U351" s="49"/>
      <c r="V351" s="49">
        <f t="shared" si="20"/>
        <v>0</v>
      </c>
      <c r="W351" s="69">
        <v>2</v>
      </c>
      <c r="X351" s="48"/>
      <c r="Y351" s="69">
        <f>W351*0.5</f>
        <v>1</v>
      </c>
      <c r="Z351" s="48"/>
    </row>
    <row r="352" spans="1:26" x14ac:dyDescent="0.25">
      <c r="A352" s="41">
        <v>262</v>
      </c>
      <c r="B352" s="42" t="s">
        <v>199</v>
      </c>
      <c r="C352" s="41"/>
      <c r="D352" s="41"/>
      <c r="E352" s="43">
        <v>41616711</v>
      </c>
      <c r="F352" s="44">
        <v>43577</v>
      </c>
      <c r="G352" s="45">
        <f t="shared" si="21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2"/>
        <v>18</v>
      </c>
      <c r="N352" s="43">
        <v>96360110</v>
      </c>
      <c r="O352" s="44">
        <v>42847</v>
      </c>
      <c r="P352" s="45">
        <f t="shared" si="23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0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199</v>
      </c>
      <c r="C353" s="41"/>
      <c r="D353" s="41"/>
      <c r="E353" s="43">
        <v>41617911</v>
      </c>
      <c r="F353" s="44">
        <v>43577</v>
      </c>
      <c r="G353" s="45">
        <f t="shared" si="21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2"/>
        <v>6</v>
      </c>
      <c r="N353" s="43">
        <v>96360610</v>
      </c>
      <c r="O353" s="44">
        <v>42847</v>
      </c>
      <c r="P353" s="45">
        <f t="shared" si="23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0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200</v>
      </c>
      <c r="C354" s="41"/>
      <c r="D354" s="41"/>
      <c r="E354" s="43"/>
      <c r="F354" s="44"/>
      <c r="G354" s="45">
        <f t="shared" si="21"/>
        <v>0</v>
      </c>
      <c r="H354" s="46"/>
      <c r="I354" s="47"/>
      <c r="J354" s="48"/>
      <c r="K354" s="48"/>
      <c r="L354" s="49"/>
      <c r="M354" s="49">
        <f t="shared" si="22"/>
        <v>0</v>
      </c>
      <c r="N354" s="43"/>
      <c r="O354" s="43"/>
      <c r="P354" s="45">
        <f t="shared" si="23"/>
        <v>0</v>
      </c>
      <c r="Q354" s="48"/>
      <c r="R354" s="48"/>
      <c r="S354" s="48"/>
      <c r="T354" s="48"/>
      <c r="U354" s="49"/>
      <c r="V354" s="49">
        <f t="shared" si="20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1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2"/>
        <v>6</v>
      </c>
      <c r="N355" s="43">
        <v>384104</v>
      </c>
      <c r="O355" s="44">
        <v>42849</v>
      </c>
      <c r="P355" s="45">
        <f t="shared" si="23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0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148</v>
      </c>
      <c r="C356" s="41"/>
      <c r="D356" s="53" t="s">
        <v>349</v>
      </c>
      <c r="E356" s="43">
        <v>391651</v>
      </c>
      <c r="F356" s="44"/>
      <c r="G356" s="45">
        <f t="shared" si="21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2"/>
        <v>2</v>
      </c>
      <c r="N356" s="43">
        <v>423488</v>
      </c>
      <c r="O356" s="43"/>
      <c r="P356" s="45">
        <f t="shared" si="23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0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148</v>
      </c>
      <c r="C357" s="41"/>
      <c r="D357" s="53" t="s">
        <v>349</v>
      </c>
      <c r="E357" s="43">
        <v>391652</v>
      </c>
      <c r="F357" s="44"/>
      <c r="G357" s="45">
        <f t="shared" si="21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2"/>
        <v>2</v>
      </c>
      <c r="N357" s="43">
        <v>493480</v>
      </c>
      <c r="O357" s="43"/>
      <c r="P357" s="45">
        <f t="shared" si="23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0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201</v>
      </c>
      <c r="C358" s="102"/>
      <c r="D358" s="85" t="s">
        <v>354</v>
      </c>
      <c r="E358" s="43">
        <v>382688</v>
      </c>
      <c r="F358" s="44">
        <v>43860</v>
      </c>
      <c r="G358" s="45">
        <f t="shared" si="21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2"/>
        <v>2</v>
      </c>
      <c r="N358" s="43">
        <v>493475</v>
      </c>
      <c r="O358" s="44">
        <v>43130</v>
      </c>
      <c r="P358" s="45">
        <f t="shared" si="23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0"/>
        <v>2</v>
      </c>
      <c r="W358" s="48"/>
      <c r="X358" s="48"/>
      <c r="Y358" s="48"/>
      <c r="Z358" s="102" t="s">
        <v>348</v>
      </c>
    </row>
    <row r="359" spans="1:26" x14ac:dyDescent="0.25">
      <c r="A359" s="41">
        <v>266</v>
      </c>
      <c r="B359" s="51" t="s">
        <v>201</v>
      </c>
      <c r="C359" s="41"/>
      <c r="D359" s="53" t="s">
        <v>354</v>
      </c>
      <c r="E359" s="43">
        <v>479632</v>
      </c>
      <c r="F359" s="44">
        <v>43860</v>
      </c>
      <c r="G359" s="45">
        <f t="shared" si="21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2"/>
        <v>1</v>
      </c>
      <c r="N359" s="43">
        <v>493468</v>
      </c>
      <c r="O359" s="44">
        <v>43130</v>
      </c>
      <c r="P359" s="45">
        <f t="shared" si="23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0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202</v>
      </c>
      <c r="C360" s="41"/>
      <c r="D360" s="41"/>
      <c r="E360" s="43">
        <v>477722</v>
      </c>
      <c r="F360" s="44">
        <v>44223</v>
      </c>
      <c r="G360" s="45">
        <f t="shared" si="21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2"/>
        <v>6</v>
      </c>
      <c r="N360" s="43">
        <v>921916</v>
      </c>
      <c r="O360" s="44">
        <v>43492</v>
      </c>
      <c r="P360" s="45">
        <f t="shared" si="23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0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202</v>
      </c>
      <c r="C361" s="41"/>
      <c r="D361" s="41"/>
      <c r="E361" s="43">
        <v>779232</v>
      </c>
      <c r="F361" s="44">
        <v>44223</v>
      </c>
      <c r="G361" s="45">
        <f t="shared" si="21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2"/>
        <v>1</v>
      </c>
      <c r="N361" s="43">
        <v>390347</v>
      </c>
      <c r="O361" s="44">
        <v>43492</v>
      </c>
      <c r="P361" s="45">
        <f t="shared" si="23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0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1"/>
        <v>0</v>
      </c>
      <c r="H362" s="46"/>
      <c r="I362" s="47"/>
      <c r="J362" s="48"/>
      <c r="K362" s="48"/>
      <c r="L362" s="49"/>
      <c r="M362" s="49">
        <f t="shared" si="22"/>
        <v>0</v>
      </c>
      <c r="N362" s="43"/>
      <c r="O362" s="43"/>
      <c r="P362" s="45">
        <f t="shared" si="23"/>
        <v>0</v>
      </c>
      <c r="Q362" s="48"/>
      <c r="R362" s="48"/>
      <c r="S362" s="48"/>
      <c r="T362" s="48"/>
      <c r="U362" s="49"/>
      <c r="V362" s="49">
        <f t="shared" si="20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444</v>
      </c>
      <c r="C363" s="41"/>
      <c r="D363" s="41"/>
      <c r="E363" s="43">
        <v>89549003</v>
      </c>
      <c r="F363" s="44">
        <v>43730</v>
      </c>
      <c r="G363" s="45">
        <f t="shared" si="21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2"/>
        <v>5</v>
      </c>
      <c r="N363" s="43">
        <v>89548303</v>
      </c>
      <c r="O363" s="44">
        <v>43000</v>
      </c>
      <c r="P363" s="45">
        <f t="shared" si="23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0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224</v>
      </c>
      <c r="C364" s="41"/>
      <c r="D364" s="41"/>
      <c r="E364" s="43">
        <v>282968</v>
      </c>
      <c r="F364" s="44">
        <v>44603</v>
      </c>
      <c r="G364" s="45">
        <f t="shared" si="21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2"/>
        <v>6</v>
      </c>
      <c r="N364" s="43">
        <v>293818</v>
      </c>
      <c r="O364" s="44">
        <v>44603</v>
      </c>
      <c r="P364" s="45">
        <f t="shared" si="23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0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445</v>
      </c>
      <c r="C365" s="41"/>
      <c r="D365" s="53" t="s">
        <v>349</v>
      </c>
      <c r="E365" s="43">
        <v>251136</v>
      </c>
      <c r="F365" s="44">
        <v>42907</v>
      </c>
      <c r="G365" s="45">
        <f t="shared" si="21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2"/>
        <v>2</v>
      </c>
      <c r="N365" s="43">
        <v>381377</v>
      </c>
      <c r="O365" s="44">
        <v>42907</v>
      </c>
      <c r="P365" s="45">
        <f t="shared" si="23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0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445</v>
      </c>
      <c r="C366" s="41"/>
      <c r="D366" s="53" t="s">
        <v>349</v>
      </c>
      <c r="E366" s="43">
        <v>251221</v>
      </c>
      <c r="F366" s="44">
        <v>42907</v>
      </c>
      <c r="G366" s="45">
        <f t="shared" si="21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2"/>
        <v>3</v>
      </c>
      <c r="N366" s="43">
        <v>493556</v>
      </c>
      <c r="O366" s="44">
        <v>42907</v>
      </c>
      <c r="P366" s="45">
        <f t="shared" si="23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0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133</v>
      </c>
      <c r="C367" s="41"/>
      <c r="D367" s="53" t="s">
        <v>349</v>
      </c>
      <c r="E367" s="43">
        <v>438172</v>
      </c>
      <c r="F367" s="44">
        <v>43881</v>
      </c>
      <c r="G367" s="45">
        <f t="shared" si="21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2"/>
        <v>5</v>
      </c>
      <c r="N367" s="43">
        <v>6260430</v>
      </c>
      <c r="O367" s="44">
        <v>43151</v>
      </c>
      <c r="P367" s="45">
        <f t="shared" si="23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0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133</v>
      </c>
      <c r="C368" s="41"/>
      <c r="D368" s="53" t="s">
        <v>349</v>
      </c>
      <c r="E368" s="43">
        <v>438173</v>
      </c>
      <c r="F368" s="44">
        <v>43881</v>
      </c>
      <c r="G368" s="45">
        <f t="shared" si="21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2"/>
        <v>11</v>
      </c>
      <c r="N368" s="43">
        <v>6156539</v>
      </c>
      <c r="O368" s="44">
        <v>43151</v>
      </c>
      <c r="P368" s="45">
        <f t="shared" si="23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0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1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2"/>
        <v>37</v>
      </c>
      <c r="N369" s="43">
        <v>438178</v>
      </c>
      <c r="O369" s="44">
        <v>42801</v>
      </c>
      <c r="P369" s="45">
        <f t="shared" si="23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0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389</v>
      </c>
      <c r="D370" s="72"/>
      <c r="E370" s="70">
        <v>251139</v>
      </c>
      <c r="F370" s="73">
        <v>43338</v>
      </c>
      <c r="G370" s="45">
        <f t="shared" si="21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2"/>
        <v>0</v>
      </c>
      <c r="N370" s="70">
        <v>493584</v>
      </c>
      <c r="O370" s="73">
        <v>42608</v>
      </c>
      <c r="P370" s="45">
        <f t="shared" si="23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0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446</v>
      </c>
      <c r="C371" s="41"/>
      <c r="D371" s="53" t="s">
        <v>349</v>
      </c>
      <c r="E371" s="57">
        <v>251216</v>
      </c>
      <c r="F371" s="58">
        <v>43338</v>
      </c>
      <c r="G371" s="45">
        <f t="shared" si="21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2"/>
        <v>0</v>
      </c>
      <c r="N371" s="57">
        <v>493545</v>
      </c>
      <c r="O371" s="58">
        <v>42608</v>
      </c>
      <c r="P371" s="45">
        <f t="shared" si="23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0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446</v>
      </c>
      <c r="C372" s="41"/>
      <c r="D372" s="53" t="s">
        <v>349</v>
      </c>
      <c r="E372" s="57">
        <v>251131</v>
      </c>
      <c r="F372" s="58">
        <v>43338</v>
      </c>
      <c r="G372" s="45">
        <f t="shared" si="21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2"/>
        <v>2</v>
      </c>
      <c r="N372" s="57">
        <v>393589</v>
      </c>
      <c r="O372" s="58">
        <v>42608</v>
      </c>
      <c r="P372" s="45">
        <f t="shared" si="23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0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1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2"/>
        <v>3</v>
      </c>
      <c r="N373" s="43">
        <v>774922</v>
      </c>
      <c r="O373" s="44">
        <v>43514</v>
      </c>
      <c r="P373" s="45">
        <f t="shared" si="23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0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1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2"/>
        <v>2</v>
      </c>
      <c r="N374" s="43">
        <v>762944</v>
      </c>
      <c r="O374" s="44">
        <v>43514</v>
      </c>
      <c r="P374" s="45">
        <f t="shared" si="23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0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447</v>
      </c>
      <c r="C375" s="41"/>
      <c r="D375" s="41"/>
      <c r="E375" s="43">
        <v>478433</v>
      </c>
      <c r="F375" s="44">
        <v>43783</v>
      </c>
      <c r="G375" s="45">
        <f t="shared" si="21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2"/>
        <v>5</v>
      </c>
      <c r="N375" s="43">
        <v>384085</v>
      </c>
      <c r="O375" s="44">
        <v>43053</v>
      </c>
      <c r="P375" s="45">
        <f t="shared" si="23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0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448</v>
      </c>
      <c r="C376" s="41"/>
      <c r="D376" s="53" t="s">
        <v>349</v>
      </c>
      <c r="E376" s="43">
        <v>479672</v>
      </c>
      <c r="F376" s="44"/>
      <c r="G376" s="45">
        <f t="shared" si="21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2"/>
        <v>2</v>
      </c>
      <c r="N376" s="43">
        <v>493582</v>
      </c>
      <c r="O376" s="43"/>
      <c r="P376" s="45">
        <f t="shared" si="23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0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1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2"/>
        <v>1</v>
      </c>
      <c r="N377" s="43">
        <v>399005</v>
      </c>
      <c r="O377" s="43"/>
      <c r="P377" s="45">
        <f t="shared" si="23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0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1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2"/>
        <v>9</v>
      </c>
      <c r="N378" s="43">
        <v>399037</v>
      </c>
      <c r="O378" s="43"/>
      <c r="P378" s="45">
        <f t="shared" si="23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0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1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2"/>
        <v>5</v>
      </c>
      <c r="N379" s="43">
        <v>43671768</v>
      </c>
      <c r="O379" s="44">
        <v>42674</v>
      </c>
      <c r="P379" s="45">
        <f t="shared" si="23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0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1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2"/>
        <v>2</v>
      </c>
      <c r="N380" s="43">
        <v>43671773</v>
      </c>
      <c r="O380" s="44">
        <v>42674</v>
      </c>
      <c r="P380" s="45">
        <f t="shared" si="23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0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134</v>
      </c>
      <c r="C381" s="105" t="s">
        <v>326</v>
      </c>
      <c r="D381" s="105" t="s">
        <v>430</v>
      </c>
      <c r="E381" s="57">
        <v>8505896</v>
      </c>
      <c r="F381" s="58">
        <v>43814</v>
      </c>
      <c r="G381" s="45">
        <f t="shared" si="21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2"/>
        <v>0</v>
      </c>
      <c r="N381" s="57">
        <v>8515756</v>
      </c>
      <c r="O381" s="58">
        <v>43084</v>
      </c>
      <c r="P381" s="45">
        <f t="shared" si="23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0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203</v>
      </c>
      <c r="C382" s="72" t="s">
        <v>389</v>
      </c>
      <c r="D382" s="72"/>
      <c r="E382" s="70"/>
      <c r="F382" s="70"/>
      <c r="G382" s="45">
        <f t="shared" si="21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2"/>
        <v>0</v>
      </c>
      <c r="N382" s="70"/>
      <c r="O382" s="70"/>
      <c r="P382" s="45">
        <f t="shared" si="23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0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204</v>
      </c>
      <c r="C383" s="41"/>
      <c r="D383" s="41"/>
      <c r="E383" s="43">
        <v>180904</v>
      </c>
      <c r="F383" s="44">
        <v>43388</v>
      </c>
      <c r="G383" s="45">
        <f t="shared" si="21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2"/>
        <v>2</v>
      </c>
      <c r="N383" s="43">
        <v>544407</v>
      </c>
      <c r="O383" s="44">
        <v>42658</v>
      </c>
      <c r="P383" s="45">
        <f t="shared" si="23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0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204</v>
      </c>
      <c r="C384" s="41"/>
      <c r="D384" s="41"/>
      <c r="E384" s="43">
        <v>850314</v>
      </c>
      <c r="F384" s="44">
        <v>43388</v>
      </c>
      <c r="G384" s="45">
        <f t="shared" si="21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2"/>
        <v>6</v>
      </c>
      <c r="N384" s="43">
        <v>112288</v>
      </c>
      <c r="O384" s="44">
        <v>42658</v>
      </c>
      <c r="P384" s="45">
        <f t="shared" si="23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0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205</v>
      </c>
      <c r="C385" s="41"/>
      <c r="D385" s="41"/>
      <c r="E385" s="43"/>
      <c r="F385" s="44"/>
      <c r="G385" s="45">
        <f t="shared" si="21"/>
        <v>0</v>
      </c>
      <c r="H385" s="46"/>
      <c r="I385" s="47"/>
      <c r="J385" s="48"/>
      <c r="K385" s="48"/>
      <c r="L385" s="49"/>
      <c r="M385" s="49">
        <f t="shared" si="22"/>
        <v>0</v>
      </c>
      <c r="N385" s="43"/>
      <c r="O385" s="43"/>
      <c r="P385" s="45">
        <f t="shared" si="23"/>
        <v>0</v>
      </c>
      <c r="Q385" s="48"/>
      <c r="R385" s="48"/>
      <c r="S385" s="48"/>
      <c r="T385" s="48"/>
      <c r="U385" s="49"/>
      <c r="V385" s="49">
        <f t="shared" si="20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1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2"/>
        <v>3</v>
      </c>
      <c r="N386" s="43">
        <v>380319</v>
      </c>
      <c r="O386" s="44">
        <v>42816</v>
      </c>
      <c r="P386" s="45">
        <f t="shared" si="23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4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352</v>
      </c>
      <c r="E387" s="43">
        <v>438290</v>
      </c>
      <c r="F387" s="44">
        <v>43529</v>
      </c>
      <c r="G387" s="45">
        <f t="shared" ref="G387:G450" si="25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6">L387-K387</f>
        <v>8</v>
      </c>
      <c r="N387" s="43">
        <v>452236</v>
      </c>
      <c r="O387" s="44">
        <v>43875</v>
      </c>
      <c r="P387" s="45">
        <f t="shared" ref="P387:P450" si="27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4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449</v>
      </c>
      <c r="C388" s="41"/>
      <c r="D388" s="41"/>
      <c r="E388" s="43">
        <v>11387110</v>
      </c>
      <c r="F388" s="44">
        <v>43074</v>
      </c>
      <c r="G388" s="45">
        <f t="shared" si="25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6"/>
        <v>2</v>
      </c>
      <c r="N388" s="43">
        <v>11381674</v>
      </c>
      <c r="O388" s="44">
        <v>43877</v>
      </c>
      <c r="P388" s="45">
        <f t="shared" si="27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4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449</v>
      </c>
      <c r="C389" s="41"/>
      <c r="D389" s="41"/>
      <c r="E389" s="43">
        <v>11389536</v>
      </c>
      <c r="F389" s="44">
        <v>43074</v>
      </c>
      <c r="G389" s="45">
        <f t="shared" si="25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6"/>
        <v>1</v>
      </c>
      <c r="N389" s="43">
        <v>11392722</v>
      </c>
      <c r="O389" s="44">
        <v>43877</v>
      </c>
      <c r="P389" s="45">
        <f t="shared" si="27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4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5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6"/>
        <v>1</v>
      </c>
      <c r="N390" s="43">
        <v>11386257</v>
      </c>
      <c r="O390" s="44">
        <v>43877</v>
      </c>
      <c r="P390" s="45">
        <f t="shared" si="27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4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5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6"/>
        <v>0</v>
      </c>
      <c r="N391" s="43">
        <v>11466466</v>
      </c>
      <c r="O391" s="44">
        <v>43877</v>
      </c>
      <c r="P391" s="45">
        <f t="shared" si="27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4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149</v>
      </c>
      <c r="C392" s="41"/>
      <c r="D392" s="41"/>
      <c r="E392" s="43">
        <v>235859</v>
      </c>
      <c r="F392" s="44">
        <v>43087</v>
      </c>
      <c r="G392" s="45">
        <f t="shared" si="25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6"/>
        <v>16</v>
      </c>
      <c r="N392" s="43">
        <v>369414</v>
      </c>
      <c r="O392" s="44">
        <v>42384</v>
      </c>
      <c r="P392" s="45">
        <f t="shared" si="27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4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352</v>
      </c>
      <c r="E393" s="43">
        <v>150344330</v>
      </c>
      <c r="F393" s="44">
        <v>44222</v>
      </c>
      <c r="G393" s="45">
        <f t="shared" si="25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6"/>
        <v>3</v>
      </c>
      <c r="N393" s="43">
        <v>150142282</v>
      </c>
      <c r="O393" s="44">
        <v>43491</v>
      </c>
      <c r="P393" s="45">
        <f t="shared" si="27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4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268</v>
      </c>
      <c r="C394" s="41"/>
      <c r="D394" s="41"/>
      <c r="E394" s="43">
        <v>547944</v>
      </c>
      <c r="F394" s="44">
        <v>43088</v>
      </c>
      <c r="G394" s="45">
        <f t="shared" si="25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6"/>
        <v>1</v>
      </c>
      <c r="N394" s="43">
        <v>548528</v>
      </c>
      <c r="O394" s="44">
        <v>42384</v>
      </c>
      <c r="P394" s="45">
        <f t="shared" si="27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4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268</v>
      </c>
      <c r="C395" s="41"/>
      <c r="D395" s="41"/>
      <c r="E395" s="43">
        <v>535588</v>
      </c>
      <c r="F395" s="44">
        <v>43088</v>
      </c>
      <c r="G395" s="45">
        <f t="shared" si="25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6"/>
        <v>4</v>
      </c>
      <c r="N395" s="43">
        <v>513816</v>
      </c>
      <c r="O395" s="44">
        <v>42384</v>
      </c>
      <c r="P395" s="45">
        <f t="shared" si="27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4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5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6"/>
        <v>7</v>
      </c>
      <c r="N396" s="43">
        <v>486801</v>
      </c>
      <c r="O396" s="44">
        <v>42783</v>
      </c>
      <c r="P396" s="45">
        <f t="shared" si="27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4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5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6"/>
        <v>2</v>
      </c>
      <c r="N397" s="43">
        <v>111112</v>
      </c>
      <c r="O397" s="44">
        <v>42783</v>
      </c>
      <c r="P397" s="45">
        <f t="shared" si="27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4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269</v>
      </c>
      <c r="C398" s="41"/>
      <c r="D398" s="53" t="s">
        <v>349</v>
      </c>
      <c r="E398" s="43">
        <v>8644403</v>
      </c>
      <c r="F398" s="44">
        <v>44124</v>
      </c>
      <c r="G398" s="45">
        <f t="shared" si="25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6"/>
        <v>3</v>
      </c>
      <c r="N398" s="43">
        <v>8636148</v>
      </c>
      <c r="O398" s="44">
        <v>43393</v>
      </c>
      <c r="P398" s="45">
        <f t="shared" si="27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4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150</v>
      </c>
      <c r="C399" s="41"/>
      <c r="D399" s="41"/>
      <c r="E399" s="43">
        <v>660325</v>
      </c>
      <c r="F399" s="44">
        <v>42747</v>
      </c>
      <c r="G399" s="45">
        <f t="shared" si="25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6"/>
        <v>13</v>
      </c>
      <c r="N399" s="43">
        <v>809625</v>
      </c>
      <c r="O399" s="44">
        <v>43879</v>
      </c>
      <c r="P399" s="45">
        <f t="shared" si="27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4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5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6"/>
        <v>0</v>
      </c>
      <c r="N400" s="43">
        <v>384185</v>
      </c>
      <c r="O400" s="43"/>
      <c r="P400" s="45">
        <f t="shared" si="27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4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5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6"/>
        <v>0</v>
      </c>
      <c r="N401" s="43">
        <v>380325</v>
      </c>
      <c r="O401" s="43"/>
      <c r="P401" s="45">
        <f t="shared" si="27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4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206</v>
      </c>
      <c r="C402" s="41"/>
      <c r="D402" s="85" t="s">
        <v>354</v>
      </c>
      <c r="E402" s="43">
        <v>251140</v>
      </c>
      <c r="F402" s="44">
        <v>42749</v>
      </c>
      <c r="G402" s="45">
        <f t="shared" si="25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6"/>
        <v>2</v>
      </c>
      <c r="N402" s="43">
        <v>209495</v>
      </c>
      <c r="O402" s="44">
        <v>42383</v>
      </c>
      <c r="P402" s="45">
        <f t="shared" si="27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4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206</v>
      </c>
      <c r="C403" s="41"/>
      <c r="D403" s="53" t="s">
        <v>354</v>
      </c>
      <c r="E403" s="43">
        <v>479654</v>
      </c>
      <c r="F403" s="44">
        <v>42749</v>
      </c>
      <c r="G403" s="45">
        <f t="shared" si="25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6"/>
        <v>3</v>
      </c>
      <c r="N403" s="43">
        <v>209486</v>
      </c>
      <c r="O403" s="44">
        <v>42383</v>
      </c>
      <c r="P403" s="45">
        <f t="shared" si="27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4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218</v>
      </c>
      <c r="C404" s="41"/>
      <c r="D404" s="41"/>
      <c r="E404" s="43">
        <v>478425</v>
      </c>
      <c r="F404" s="44">
        <v>42993</v>
      </c>
      <c r="G404" s="45">
        <f t="shared" si="25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6"/>
        <v>3</v>
      </c>
      <c r="N404" s="43">
        <v>384074</v>
      </c>
      <c r="O404" s="44">
        <v>42384</v>
      </c>
      <c r="P404" s="45">
        <f t="shared" si="27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4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450</v>
      </c>
      <c r="C405" s="41"/>
      <c r="D405" s="53" t="s">
        <v>349</v>
      </c>
      <c r="E405" s="43">
        <v>181111111</v>
      </c>
      <c r="F405" s="44">
        <v>44149</v>
      </c>
      <c r="G405" s="45">
        <f t="shared" si="25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6"/>
        <v>6</v>
      </c>
      <c r="N405" s="43">
        <v>8975346</v>
      </c>
      <c r="O405" s="44">
        <v>43418</v>
      </c>
      <c r="P405" s="45">
        <f t="shared" si="27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4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451</v>
      </c>
      <c r="C406" s="41"/>
      <c r="D406" s="41"/>
      <c r="E406" s="43">
        <v>251052</v>
      </c>
      <c r="F406" s="44">
        <v>43188</v>
      </c>
      <c r="G406" s="45">
        <f t="shared" si="25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6"/>
        <v>0</v>
      </c>
      <c r="N406" s="43">
        <v>493571</v>
      </c>
      <c r="O406" s="44">
        <v>42458</v>
      </c>
      <c r="P406" s="45">
        <f t="shared" si="27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4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451</v>
      </c>
      <c r="C407" s="41"/>
      <c r="D407" s="41"/>
      <c r="E407" s="43">
        <v>251047</v>
      </c>
      <c r="F407" s="44">
        <v>43188</v>
      </c>
      <c r="G407" s="45">
        <f t="shared" si="25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6"/>
        <v>2</v>
      </c>
      <c r="N407" s="43">
        <v>493579</v>
      </c>
      <c r="O407" s="44">
        <v>42458</v>
      </c>
      <c r="P407" s="45">
        <f t="shared" si="27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4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389</v>
      </c>
      <c r="D408" s="72" t="s">
        <v>349</v>
      </c>
      <c r="E408" s="70">
        <v>479698</v>
      </c>
      <c r="F408" s="73">
        <v>43576</v>
      </c>
      <c r="G408" s="45">
        <f t="shared" si="25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6"/>
        <v>0</v>
      </c>
      <c r="N408" s="70">
        <v>486814</v>
      </c>
      <c r="O408" s="73">
        <v>42846</v>
      </c>
      <c r="P408" s="45">
        <f t="shared" si="27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4"/>
        <v>0</v>
      </c>
      <c r="W408" s="76"/>
      <c r="X408" s="76"/>
      <c r="Y408" s="76"/>
      <c r="Z408" s="84" t="s">
        <v>391</v>
      </c>
    </row>
    <row r="409" spans="1:26" x14ac:dyDescent="0.25">
      <c r="A409" s="41">
        <v>300</v>
      </c>
      <c r="B409" s="51" t="s">
        <v>58</v>
      </c>
      <c r="C409" s="72" t="s">
        <v>389</v>
      </c>
      <c r="D409" s="72" t="s">
        <v>349</v>
      </c>
      <c r="E409" s="70">
        <v>478668</v>
      </c>
      <c r="F409" s="73">
        <v>43576</v>
      </c>
      <c r="G409" s="45">
        <f t="shared" si="25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6"/>
        <v>0</v>
      </c>
      <c r="N409" s="70">
        <v>436056</v>
      </c>
      <c r="O409" s="73">
        <v>42846</v>
      </c>
      <c r="P409" s="45">
        <f t="shared" si="27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4"/>
        <v>0</v>
      </c>
      <c r="W409" s="48"/>
      <c r="X409" s="48"/>
      <c r="Y409" s="48"/>
      <c r="Z409" s="84" t="s">
        <v>391</v>
      </c>
    </row>
    <row r="410" spans="1:26" x14ac:dyDescent="0.25">
      <c r="A410" s="41">
        <v>301</v>
      </c>
      <c r="B410" s="42" t="s">
        <v>61</v>
      </c>
      <c r="C410" s="41"/>
      <c r="D410" s="53" t="s">
        <v>349</v>
      </c>
      <c r="E410" s="43">
        <v>175405</v>
      </c>
      <c r="F410" s="43"/>
      <c r="G410" s="45">
        <f t="shared" si="25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6"/>
        <v>0</v>
      </c>
      <c r="N410" s="43">
        <v>395693</v>
      </c>
      <c r="O410" s="44">
        <v>43885</v>
      </c>
      <c r="P410" s="45">
        <f t="shared" si="27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4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207</v>
      </c>
      <c r="C411" s="41"/>
      <c r="D411" s="41"/>
      <c r="E411" s="43"/>
      <c r="F411" s="44"/>
      <c r="G411" s="45">
        <f t="shared" si="25"/>
        <v>0</v>
      </c>
      <c r="H411" s="46"/>
      <c r="I411" s="47"/>
      <c r="J411" s="48"/>
      <c r="K411" s="48"/>
      <c r="L411" s="49"/>
      <c r="M411" s="49">
        <f t="shared" si="26"/>
        <v>0</v>
      </c>
      <c r="N411" s="43"/>
      <c r="O411" s="43"/>
      <c r="P411" s="45">
        <f t="shared" si="27"/>
        <v>0</v>
      </c>
      <c r="Q411" s="48"/>
      <c r="R411" s="48"/>
      <c r="S411" s="48"/>
      <c r="T411" s="48"/>
      <c r="U411" s="49"/>
      <c r="V411" s="49">
        <f t="shared" si="24"/>
        <v>0</v>
      </c>
      <c r="W411" s="69">
        <v>2</v>
      </c>
      <c r="X411" s="48"/>
      <c r="Y411" s="69">
        <f>W411*0.5</f>
        <v>1</v>
      </c>
      <c r="Z411" s="48"/>
    </row>
    <row r="412" spans="1:26" x14ac:dyDescent="0.25">
      <c r="A412" s="41">
        <v>303</v>
      </c>
      <c r="B412" s="42" t="s">
        <v>208</v>
      </c>
      <c r="C412" s="41"/>
      <c r="D412" s="41"/>
      <c r="E412" s="43">
        <v>478409</v>
      </c>
      <c r="F412" s="44">
        <v>43088</v>
      </c>
      <c r="G412" s="45">
        <f t="shared" si="25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6"/>
        <v>50</v>
      </c>
      <c r="N412" s="43">
        <v>252763</v>
      </c>
      <c r="O412" s="44">
        <v>44549</v>
      </c>
      <c r="P412" s="45">
        <f t="shared" si="27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4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208</v>
      </c>
      <c r="C413" s="41"/>
      <c r="D413" s="41"/>
      <c r="E413" s="43">
        <v>478416</v>
      </c>
      <c r="F413" s="44">
        <v>43088</v>
      </c>
      <c r="G413" s="45">
        <f t="shared" si="25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6"/>
        <v>12</v>
      </c>
      <c r="N413" s="43">
        <v>384208</v>
      </c>
      <c r="O413" s="44">
        <v>43822</v>
      </c>
      <c r="P413" s="45">
        <f t="shared" si="27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4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270</v>
      </c>
      <c r="C414" s="41"/>
      <c r="D414" s="120" t="s">
        <v>349</v>
      </c>
      <c r="E414" s="43">
        <v>251091</v>
      </c>
      <c r="F414" s="44">
        <v>43091</v>
      </c>
      <c r="G414" s="45">
        <f t="shared" si="25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6"/>
        <v>4</v>
      </c>
      <c r="N414" s="43">
        <v>453577</v>
      </c>
      <c r="O414" s="44">
        <v>43875</v>
      </c>
      <c r="P414" s="45">
        <f t="shared" si="27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4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270</v>
      </c>
      <c r="C415" s="41"/>
      <c r="D415" s="120" t="s">
        <v>349</v>
      </c>
      <c r="E415" s="43">
        <v>250969</v>
      </c>
      <c r="F415" s="44">
        <v>43091</v>
      </c>
      <c r="G415" s="45">
        <f t="shared" si="25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6"/>
        <v>4</v>
      </c>
      <c r="N415" s="43">
        <v>493567</v>
      </c>
      <c r="O415" s="44">
        <v>43875</v>
      </c>
      <c r="P415" s="45">
        <f t="shared" si="27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4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271</v>
      </c>
      <c r="C416" s="41"/>
      <c r="D416" s="41"/>
      <c r="E416" s="43">
        <v>382713</v>
      </c>
      <c r="F416" s="44">
        <v>44691</v>
      </c>
      <c r="G416" s="45">
        <f t="shared" si="25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6"/>
        <v>9</v>
      </c>
      <c r="N416" s="43">
        <v>493500</v>
      </c>
      <c r="O416" s="44">
        <v>43961</v>
      </c>
      <c r="P416" s="45">
        <f t="shared" si="27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4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272</v>
      </c>
      <c r="C417" s="41"/>
      <c r="D417" s="65" t="s">
        <v>350</v>
      </c>
      <c r="E417" s="43">
        <v>828840</v>
      </c>
      <c r="F417" s="44">
        <v>44237</v>
      </c>
      <c r="G417" s="45">
        <f t="shared" si="25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6"/>
        <v>3</v>
      </c>
      <c r="N417" s="43">
        <v>827376</v>
      </c>
      <c r="O417" s="44">
        <v>43506</v>
      </c>
      <c r="P417" s="45">
        <f t="shared" si="27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4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5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6"/>
        <v>0</v>
      </c>
      <c r="N418" s="43">
        <v>11318864</v>
      </c>
      <c r="O418" s="44">
        <v>43877</v>
      </c>
      <c r="P418" s="45">
        <f t="shared" si="27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4"/>
        <v>0</v>
      </c>
      <c r="W418" s="48"/>
      <c r="X418" s="48"/>
      <c r="Y418" s="48"/>
      <c r="Z418" s="55" t="s">
        <v>452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5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6"/>
        <v>0</v>
      </c>
      <c r="N419" s="43">
        <v>11320031</v>
      </c>
      <c r="O419" s="44">
        <v>43877</v>
      </c>
      <c r="P419" s="45">
        <f t="shared" si="27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4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284</v>
      </c>
      <c r="C420" s="41"/>
      <c r="D420" s="41"/>
      <c r="E420" s="43">
        <v>255313</v>
      </c>
      <c r="F420" s="44">
        <v>43937</v>
      </c>
      <c r="G420" s="45">
        <f t="shared" si="25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6"/>
        <v>6</v>
      </c>
      <c r="N420" s="43">
        <v>370818</v>
      </c>
      <c r="O420" s="44">
        <v>42841</v>
      </c>
      <c r="P420" s="45">
        <f t="shared" si="27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4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345</v>
      </c>
      <c r="C421" s="72" t="s">
        <v>389</v>
      </c>
      <c r="D421" s="70"/>
      <c r="E421" s="70">
        <v>175394</v>
      </c>
      <c r="F421" s="73">
        <v>43794</v>
      </c>
      <c r="G421" s="45">
        <f t="shared" si="25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6"/>
        <v>0</v>
      </c>
      <c r="N421" s="70">
        <v>399025</v>
      </c>
      <c r="O421" s="73">
        <v>43064</v>
      </c>
      <c r="P421" s="45">
        <f t="shared" si="27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4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5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6"/>
        <v>86</v>
      </c>
      <c r="N422" s="43">
        <v>766362</v>
      </c>
      <c r="O422" s="44">
        <v>42846</v>
      </c>
      <c r="P422" s="45">
        <f t="shared" si="27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4"/>
        <v>0</v>
      </c>
      <c r="W422" s="48"/>
      <c r="X422" s="48"/>
      <c r="Y422" s="48"/>
      <c r="Z422" s="48" t="s">
        <v>453</v>
      </c>
    </row>
    <row r="423" spans="1:26" x14ac:dyDescent="0.25">
      <c r="A423" s="41">
        <v>311</v>
      </c>
      <c r="B423" s="42" t="s">
        <v>302</v>
      </c>
      <c r="C423" s="41"/>
      <c r="D423" s="41"/>
      <c r="E423" s="43">
        <v>194118</v>
      </c>
      <c r="F423" s="44">
        <v>44190</v>
      </c>
      <c r="G423" s="45">
        <f t="shared" si="25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6"/>
        <v>0</v>
      </c>
      <c r="N423" s="43">
        <v>487227</v>
      </c>
      <c r="O423" s="44">
        <v>43459</v>
      </c>
      <c r="P423" s="45">
        <f t="shared" si="27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4"/>
        <v>0</v>
      </c>
      <c r="W423" s="48"/>
      <c r="X423" s="48"/>
      <c r="Y423" s="48"/>
      <c r="Z423" s="48" t="s">
        <v>454</v>
      </c>
    </row>
    <row r="424" spans="1:26" x14ac:dyDescent="0.25">
      <c r="A424" s="41">
        <v>311</v>
      </c>
      <c r="B424" s="51" t="s">
        <v>302</v>
      </c>
      <c r="C424" s="41"/>
      <c r="D424" s="41"/>
      <c r="E424" s="43">
        <v>194117</v>
      </c>
      <c r="F424" s="44">
        <v>44190</v>
      </c>
      <c r="G424" s="45">
        <f t="shared" si="25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6"/>
        <v>6</v>
      </c>
      <c r="N424" s="43">
        <v>487212</v>
      </c>
      <c r="O424" s="44">
        <v>43459</v>
      </c>
      <c r="P424" s="45">
        <f t="shared" si="27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4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389</v>
      </c>
      <c r="D425" s="72"/>
      <c r="E425" s="70"/>
      <c r="F425" s="70"/>
      <c r="G425" s="45">
        <f t="shared" si="25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6"/>
        <v>0</v>
      </c>
      <c r="N425" s="70"/>
      <c r="O425" s="70"/>
      <c r="P425" s="45">
        <f t="shared" si="27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4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307</v>
      </c>
      <c r="C426" s="41"/>
      <c r="D426" s="97" t="s">
        <v>390</v>
      </c>
      <c r="E426" s="43">
        <v>175404</v>
      </c>
      <c r="F426" s="44">
        <v>43859</v>
      </c>
      <c r="G426" s="45">
        <f t="shared" si="25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6"/>
        <v>4</v>
      </c>
      <c r="N426" s="43">
        <v>399019</v>
      </c>
      <c r="O426" s="44">
        <v>43129</v>
      </c>
      <c r="P426" s="45">
        <f t="shared" si="27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4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455</v>
      </c>
      <c r="C427" s="41"/>
      <c r="D427" s="41"/>
      <c r="E427" s="43">
        <v>11004898</v>
      </c>
      <c r="F427" s="44">
        <v>43577</v>
      </c>
      <c r="G427" s="45">
        <f t="shared" si="25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6"/>
        <v>12</v>
      </c>
      <c r="N427" s="43">
        <v>11314161</v>
      </c>
      <c r="O427" s="44">
        <v>42847</v>
      </c>
      <c r="P427" s="45">
        <f t="shared" si="27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4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151</v>
      </c>
      <c r="C428" s="41"/>
      <c r="D428" s="41"/>
      <c r="E428" s="43">
        <v>443263</v>
      </c>
      <c r="F428" s="44">
        <v>43615</v>
      </c>
      <c r="G428" s="45">
        <f t="shared" si="25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6"/>
        <v>5</v>
      </c>
      <c r="N428" s="43">
        <v>493505</v>
      </c>
      <c r="O428" s="44">
        <v>42885</v>
      </c>
      <c r="P428" s="45">
        <f t="shared" si="27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4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151</v>
      </c>
      <c r="C429" s="41"/>
      <c r="D429" s="41"/>
      <c r="E429" s="43">
        <v>443243</v>
      </c>
      <c r="F429" s="44">
        <v>43615</v>
      </c>
      <c r="G429" s="45">
        <f t="shared" si="25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6"/>
        <v>7</v>
      </c>
      <c r="N429" s="43">
        <v>487042</v>
      </c>
      <c r="O429" s="44">
        <v>42885</v>
      </c>
      <c r="P429" s="45">
        <f t="shared" si="27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4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456</v>
      </c>
      <c r="C430" s="41"/>
      <c r="D430" s="41"/>
      <c r="E430" s="43">
        <v>479347</v>
      </c>
      <c r="F430" s="44">
        <v>43782</v>
      </c>
      <c r="G430" s="45">
        <f t="shared" si="25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6"/>
        <v>4</v>
      </c>
      <c r="N430" s="43">
        <v>384210</v>
      </c>
      <c r="O430" s="44">
        <v>43052</v>
      </c>
      <c r="P430" s="45">
        <f t="shared" si="27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4"/>
        <v>0</v>
      </c>
      <c r="W430" s="48"/>
      <c r="X430" s="48"/>
      <c r="Y430" s="48"/>
      <c r="Z430" s="48" t="s">
        <v>361</v>
      </c>
    </row>
    <row r="431" spans="1:26" x14ac:dyDescent="0.25">
      <c r="A431" s="41">
        <v>316</v>
      </c>
      <c r="B431" s="51" t="s">
        <v>456</v>
      </c>
      <c r="C431" s="41"/>
      <c r="D431" s="41"/>
      <c r="E431" s="43">
        <v>479365</v>
      </c>
      <c r="F431" s="44">
        <v>43782</v>
      </c>
      <c r="G431" s="45">
        <f t="shared" si="25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6"/>
        <v>4</v>
      </c>
      <c r="N431" s="43">
        <v>493495</v>
      </c>
      <c r="O431" s="44">
        <v>43052</v>
      </c>
      <c r="P431" s="45">
        <f t="shared" si="27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4"/>
        <v>0</v>
      </c>
      <c r="W431" s="48"/>
      <c r="X431" s="48"/>
      <c r="Y431" s="48"/>
      <c r="Z431" s="48" t="s">
        <v>457</v>
      </c>
    </row>
    <row r="432" spans="1:26" x14ac:dyDescent="0.25">
      <c r="A432" s="41">
        <v>317</v>
      </c>
      <c r="B432" s="42" t="s">
        <v>458</v>
      </c>
      <c r="C432" s="41"/>
      <c r="D432" s="97" t="s">
        <v>390</v>
      </c>
      <c r="E432" s="43">
        <v>175412</v>
      </c>
      <c r="F432" s="44">
        <v>44180</v>
      </c>
      <c r="G432" s="45">
        <f t="shared" si="25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6"/>
        <v>2</v>
      </c>
      <c r="N432" s="43">
        <v>399026</v>
      </c>
      <c r="O432" s="44">
        <v>43449</v>
      </c>
      <c r="P432" s="45">
        <f t="shared" si="27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4"/>
        <v>0</v>
      </c>
      <c r="W432" s="48"/>
      <c r="X432" s="48"/>
      <c r="Y432" s="48"/>
      <c r="Z432" s="41" t="s">
        <v>330</v>
      </c>
    </row>
    <row r="433" spans="1:26" x14ac:dyDescent="0.25">
      <c r="A433" s="41">
        <v>318</v>
      </c>
      <c r="B433" s="42" t="s">
        <v>238</v>
      </c>
      <c r="C433" s="41"/>
      <c r="D433" s="97" t="s">
        <v>355</v>
      </c>
      <c r="E433" s="43">
        <v>43731733</v>
      </c>
      <c r="F433" s="44">
        <v>44236</v>
      </c>
      <c r="G433" s="45">
        <f t="shared" si="25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6"/>
        <v>2</v>
      </c>
      <c r="N433" s="43">
        <v>43672574</v>
      </c>
      <c r="O433" s="44">
        <v>43505</v>
      </c>
      <c r="P433" s="45">
        <f t="shared" si="27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4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134</v>
      </c>
      <c r="C434" s="105" t="s">
        <v>326</v>
      </c>
      <c r="D434" s="105" t="s">
        <v>459</v>
      </c>
      <c r="E434" s="43">
        <v>8506894</v>
      </c>
      <c r="F434" s="44">
        <v>43790</v>
      </c>
      <c r="G434" s="45">
        <f t="shared" si="25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6"/>
        <v>0</v>
      </c>
      <c r="N434" s="43">
        <v>8142577</v>
      </c>
      <c r="O434" s="44">
        <v>43060</v>
      </c>
      <c r="P434" s="45">
        <f t="shared" si="27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4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134</v>
      </c>
      <c r="C435" s="105" t="s">
        <v>326</v>
      </c>
      <c r="D435" s="105" t="s">
        <v>459</v>
      </c>
      <c r="E435" s="43">
        <v>8471703</v>
      </c>
      <c r="F435" s="44">
        <v>43790</v>
      </c>
      <c r="G435" s="45">
        <f t="shared" si="25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6"/>
        <v>0</v>
      </c>
      <c r="N435" s="43">
        <v>8184313</v>
      </c>
      <c r="O435" s="44">
        <v>43060</v>
      </c>
      <c r="P435" s="45">
        <f t="shared" si="27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4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5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6"/>
        <v>5</v>
      </c>
      <c r="N436" s="43">
        <v>487078</v>
      </c>
      <c r="O436" s="44">
        <v>42980</v>
      </c>
      <c r="P436" s="45">
        <f t="shared" si="27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4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5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6"/>
        <v>3</v>
      </c>
      <c r="N437" s="43">
        <v>493503</v>
      </c>
      <c r="O437" s="44">
        <v>42980</v>
      </c>
      <c r="P437" s="45">
        <f t="shared" si="27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4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352</v>
      </c>
      <c r="E438" s="43">
        <v>443256</v>
      </c>
      <c r="F438" s="44">
        <v>43529</v>
      </c>
      <c r="G438" s="45">
        <f t="shared" si="25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6"/>
        <v>8</v>
      </c>
      <c r="N438" s="43">
        <v>493502</v>
      </c>
      <c r="O438" s="44">
        <v>42799</v>
      </c>
      <c r="P438" s="45">
        <f t="shared" si="27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4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152</v>
      </c>
      <c r="C439" s="41"/>
      <c r="D439" s="97" t="s">
        <v>352</v>
      </c>
      <c r="E439" s="43">
        <v>370796</v>
      </c>
      <c r="F439" s="44">
        <v>43653</v>
      </c>
      <c r="G439" s="45">
        <f t="shared" si="25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6"/>
        <v>8</v>
      </c>
      <c r="N439" s="43">
        <v>487223</v>
      </c>
      <c r="O439" s="44">
        <v>42923</v>
      </c>
      <c r="P439" s="45">
        <f t="shared" si="27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4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5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6"/>
        <v>9</v>
      </c>
      <c r="N440" s="43">
        <v>561382</v>
      </c>
      <c r="O440" s="44">
        <v>43000</v>
      </c>
      <c r="P440" s="45">
        <f t="shared" si="27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4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5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6"/>
        <v>1</v>
      </c>
      <c r="N441" s="43">
        <v>459867</v>
      </c>
      <c r="O441" s="44">
        <v>43000</v>
      </c>
      <c r="P441" s="45">
        <f t="shared" si="27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4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296</v>
      </c>
      <c r="C442" s="41"/>
      <c r="D442" s="41"/>
      <c r="E442" s="43">
        <v>2135508</v>
      </c>
      <c r="F442" s="44">
        <v>44211</v>
      </c>
      <c r="G442" s="45">
        <f t="shared" si="25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6"/>
        <v>2</v>
      </c>
      <c r="N442" s="43">
        <v>3000805</v>
      </c>
      <c r="O442" s="44">
        <v>43480</v>
      </c>
      <c r="P442" s="45">
        <f t="shared" si="27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4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296</v>
      </c>
      <c r="C443" s="41"/>
      <c r="D443" s="41"/>
      <c r="E443" s="43">
        <v>3003004</v>
      </c>
      <c r="F443" s="44">
        <v>44211</v>
      </c>
      <c r="G443" s="45">
        <f t="shared" si="25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6"/>
        <v>0</v>
      </c>
      <c r="N443" s="43">
        <v>3002601</v>
      </c>
      <c r="O443" s="44">
        <v>43480</v>
      </c>
      <c r="P443" s="45">
        <f t="shared" si="27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4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153</v>
      </c>
      <c r="C444" s="41"/>
      <c r="D444" s="53" t="s">
        <v>349</v>
      </c>
      <c r="E444" s="43">
        <v>478021</v>
      </c>
      <c r="F444" s="44">
        <v>43607</v>
      </c>
      <c r="G444" s="45">
        <f t="shared" si="25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6"/>
        <v>1</v>
      </c>
      <c r="N444" s="43">
        <v>15779</v>
      </c>
      <c r="O444" s="44">
        <v>43882</v>
      </c>
      <c r="P444" s="45">
        <f t="shared" si="27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4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154</v>
      </c>
      <c r="C445" s="41"/>
      <c r="D445" s="41"/>
      <c r="E445" s="43">
        <v>493467</v>
      </c>
      <c r="F445" s="44">
        <v>43524</v>
      </c>
      <c r="G445" s="45">
        <f t="shared" si="25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6"/>
        <v>47</v>
      </c>
      <c r="N445" s="43">
        <v>494098</v>
      </c>
      <c r="O445" s="44">
        <v>42794</v>
      </c>
      <c r="P445" s="45">
        <f t="shared" si="27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4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460</v>
      </c>
      <c r="C446" s="41"/>
      <c r="D446" s="65" t="s">
        <v>350</v>
      </c>
      <c r="E446" s="43">
        <v>43578985</v>
      </c>
      <c r="F446" s="44">
        <v>43293</v>
      </c>
      <c r="G446" s="45">
        <f t="shared" si="25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6"/>
        <v>1</v>
      </c>
      <c r="N446" s="43">
        <v>43533216</v>
      </c>
      <c r="O446" s="44">
        <v>42563</v>
      </c>
      <c r="P446" s="45">
        <f t="shared" si="27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4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460</v>
      </c>
      <c r="C447" s="41"/>
      <c r="D447" s="53" t="s">
        <v>350</v>
      </c>
      <c r="E447" s="43">
        <v>43578979</v>
      </c>
      <c r="F447" s="44">
        <v>43293</v>
      </c>
      <c r="G447" s="45">
        <f t="shared" si="25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6"/>
        <v>0</v>
      </c>
      <c r="N447" s="43">
        <v>43533219</v>
      </c>
      <c r="O447" s="44">
        <v>42563</v>
      </c>
      <c r="P447" s="45">
        <f t="shared" si="27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4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461</v>
      </c>
      <c r="C448" s="41"/>
      <c r="D448" s="41"/>
      <c r="E448" s="43">
        <v>263320</v>
      </c>
      <c r="F448" s="44">
        <v>43681</v>
      </c>
      <c r="G448" s="45">
        <f t="shared" si="25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6"/>
        <v>2</v>
      </c>
      <c r="N448" s="43">
        <v>487120</v>
      </c>
      <c r="O448" s="44">
        <v>42951</v>
      </c>
      <c r="P448" s="45">
        <f t="shared" si="27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4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461</v>
      </c>
      <c r="C449" s="41"/>
      <c r="D449" s="41"/>
      <c r="E449" s="43">
        <v>263317</v>
      </c>
      <c r="F449" s="44">
        <v>43681</v>
      </c>
      <c r="G449" s="45">
        <f t="shared" si="25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6"/>
        <v>0</v>
      </c>
      <c r="N449" s="43">
        <v>493461</v>
      </c>
      <c r="O449" s="44">
        <v>42951</v>
      </c>
      <c r="P449" s="45">
        <f t="shared" si="27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4"/>
        <v>0</v>
      </c>
      <c r="W449" s="48"/>
      <c r="X449" s="48"/>
      <c r="Y449" s="48"/>
      <c r="Z449" s="48" t="s">
        <v>462</v>
      </c>
    </row>
    <row r="450" spans="1:26" x14ac:dyDescent="0.25">
      <c r="A450" s="41">
        <v>329</v>
      </c>
      <c r="B450" s="42" t="s">
        <v>155</v>
      </c>
      <c r="C450" s="41"/>
      <c r="D450" s="41"/>
      <c r="E450" s="43">
        <v>478431</v>
      </c>
      <c r="F450" s="44">
        <v>43082</v>
      </c>
      <c r="G450" s="45">
        <f t="shared" si="25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6"/>
        <v>1</v>
      </c>
      <c r="N450" s="43">
        <v>384195</v>
      </c>
      <c r="O450" s="44">
        <v>43846</v>
      </c>
      <c r="P450" s="45">
        <f t="shared" si="27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28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156</v>
      </c>
      <c r="C451" s="41"/>
      <c r="D451" s="41"/>
      <c r="E451" s="43">
        <v>478439</v>
      </c>
      <c r="F451" s="44">
        <v>43059</v>
      </c>
      <c r="G451" s="45">
        <f t="shared" ref="G451:G514" si="29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0">L451-K451</f>
        <v>13</v>
      </c>
      <c r="N451" s="43">
        <v>202858</v>
      </c>
      <c r="O451" s="44">
        <v>44536</v>
      </c>
      <c r="P451" s="45">
        <f t="shared" ref="P451:P514" si="31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28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349</v>
      </c>
      <c r="E452" s="43">
        <v>37566822</v>
      </c>
      <c r="F452" s="44"/>
      <c r="G452" s="45">
        <f t="shared" si="29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0"/>
        <v>4</v>
      </c>
      <c r="N452" s="43">
        <v>40037111</v>
      </c>
      <c r="O452" s="44">
        <v>43894</v>
      </c>
      <c r="P452" s="45">
        <f t="shared" si="31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28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349</v>
      </c>
      <c r="E453" s="43">
        <v>37566819</v>
      </c>
      <c r="F453" s="44"/>
      <c r="G453" s="45">
        <f t="shared" si="29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0"/>
        <v>1</v>
      </c>
      <c r="N453" s="43">
        <v>40037252</v>
      </c>
      <c r="O453" s="44">
        <v>43894</v>
      </c>
      <c r="P453" s="45">
        <f t="shared" si="31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28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273</v>
      </c>
      <c r="C454" s="105" t="s">
        <v>326</v>
      </c>
      <c r="D454" s="105" t="s">
        <v>430</v>
      </c>
      <c r="E454" s="43">
        <v>235827</v>
      </c>
      <c r="F454" s="44">
        <v>43702</v>
      </c>
      <c r="G454" s="45">
        <f t="shared" si="29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0"/>
        <v>0</v>
      </c>
      <c r="N454" s="43">
        <v>396425</v>
      </c>
      <c r="O454" s="44">
        <v>42972</v>
      </c>
      <c r="P454" s="45">
        <f t="shared" si="31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28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273</v>
      </c>
      <c r="C455" s="105" t="s">
        <v>326</v>
      </c>
      <c r="D455" s="105" t="s">
        <v>430</v>
      </c>
      <c r="E455" s="43">
        <v>235835</v>
      </c>
      <c r="F455" s="44">
        <v>43702</v>
      </c>
      <c r="G455" s="45">
        <f t="shared" si="29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0"/>
        <v>0</v>
      </c>
      <c r="N455" s="43">
        <v>396346</v>
      </c>
      <c r="O455" s="44">
        <v>42972</v>
      </c>
      <c r="P455" s="45">
        <f t="shared" si="31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28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389</v>
      </c>
      <c r="D456" s="70"/>
      <c r="E456" s="57">
        <v>370825</v>
      </c>
      <c r="F456" s="58">
        <v>44651</v>
      </c>
      <c r="G456" s="112">
        <f t="shared" si="29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0"/>
        <v>7</v>
      </c>
      <c r="N456" s="57">
        <v>493450</v>
      </c>
      <c r="O456" s="58">
        <v>43876</v>
      </c>
      <c r="P456" s="112">
        <f t="shared" si="31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28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157</v>
      </c>
      <c r="C457" s="41"/>
      <c r="D457" s="41"/>
      <c r="E457" s="43">
        <v>141040591</v>
      </c>
      <c r="F457" s="44">
        <v>44218</v>
      </c>
      <c r="G457" s="45">
        <f t="shared" si="29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0"/>
        <v>4</v>
      </c>
      <c r="N457" s="43">
        <v>141037815</v>
      </c>
      <c r="O457" s="44">
        <v>43487</v>
      </c>
      <c r="P457" s="45">
        <f t="shared" si="31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28"/>
        <v>0</v>
      </c>
      <c r="W457" s="48"/>
      <c r="X457" s="48"/>
      <c r="Y457" s="48"/>
      <c r="Z457" s="48" t="s">
        <v>463</v>
      </c>
    </row>
    <row r="458" spans="1:26" x14ac:dyDescent="0.25">
      <c r="A458" s="41">
        <v>335</v>
      </c>
      <c r="B458" s="42" t="s">
        <v>464</v>
      </c>
      <c r="C458" s="41"/>
      <c r="D458" s="65" t="s">
        <v>351</v>
      </c>
      <c r="E458" s="43">
        <v>100010707</v>
      </c>
      <c r="F458" s="44">
        <v>43064</v>
      </c>
      <c r="G458" s="45">
        <f t="shared" si="29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0"/>
        <v>2</v>
      </c>
      <c r="N458" s="43">
        <v>10013658</v>
      </c>
      <c r="O458" s="44">
        <v>43877</v>
      </c>
      <c r="P458" s="45">
        <f t="shared" si="31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28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226</v>
      </c>
      <c r="C459" s="41"/>
      <c r="D459" s="41"/>
      <c r="E459" s="43">
        <v>10627</v>
      </c>
      <c r="F459" s="44">
        <v>43609</v>
      </c>
      <c r="G459" s="45">
        <f t="shared" si="29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0"/>
        <v>5</v>
      </c>
      <c r="N459" s="43">
        <v>13274</v>
      </c>
      <c r="O459" s="44">
        <v>42879</v>
      </c>
      <c r="P459" s="45">
        <f t="shared" si="31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28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274</v>
      </c>
      <c r="C460" s="41"/>
      <c r="D460" s="41"/>
      <c r="E460" s="43">
        <v>10012047</v>
      </c>
      <c r="F460" s="44">
        <v>43382</v>
      </c>
      <c r="G460" s="45">
        <f t="shared" si="29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0"/>
        <v>4</v>
      </c>
      <c r="N460" s="43">
        <v>10013651</v>
      </c>
      <c r="O460" s="44">
        <v>42652</v>
      </c>
      <c r="P460" s="45">
        <f t="shared" si="31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28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274</v>
      </c>
      <c r="C461" s="41"/>
      <c r="D461" s="41"/>
      <c r="E461" s="43">
        <v>100010884</v>
      </c>
      <c r="F461" s="44">
        <v>43382</v>
      </c>
      <c r="G461" s="45">
        <f t="shared" si="29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0"/>
        <v>4</v>
      </c>
      <c r="N461" s="43">
        <v>10013869</v>
      </c>
      <c r="O461" s="44">
        <v>42652</v>
      </c>
      <c r="P461" s="45">
        <f t="shared" si="31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28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128</v>
      </c>
      <c r="C462" s="41"/>
      <c r="D462" s="65" t="s">
        <v>350</v>
      </c>
      <c r="E462" s="43">
        <v>1445502</v>
      </c>
      <c r="F462" s="44"/>
      <c r="G462" s="45">
        <f t="shared" si="29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0"/>
        <v>4</v>
      </c>
      <c r="N462" s="43">
        <v>1441603</v>
      </c>
      <c r="O462" s="43"/>
      <c r="P462" s="45">
        <f t="shared" si="31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28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128</v>
      </c>
      <c r="C463" s="41"/>
      <c r="D463" s="53" t="s">
        <v>350</v>
      </c>
      <c r="E463" s="43">
        <v>1441801</v>
      </c>
      <c r="F463" s="44"/>
      <c r="G463" s="45">
        <f t="shared" si="29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0"/>
        <v>0</v>
      </c>
      <c r="N463" s="43">
        <v>1445304</v>
      </c>
      <c r="O463" s="43"/>
      <c r="P463" s="45">
        <f t="shared" si="31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28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275</v>
      </c>
      <c r="C464" s="41"/>
      <c r="D464" s="41"/>
      <c r="E464" s="43">
        <v>10012261</v>
      </c>
      <c r="F464" s="44">
        <v>43372</v>
      </c>
      <c r="G464" s="45">
        <f t="shared" si="29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0"/>
        <v>25</v>
      </c>
      <c r="N464" s="43">
        <v>1013528</v>
      </c>
      <c r="O464" s="44">
        <v>43740</v>
      </c>
      <c r="P464" s="45">
        <f t="shared" si="31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28"/>
        <v>19</v>
      </c>
      <c r="W464" s="48"/>
      <c r="X464" s="48"/>
      <c r="Y464" s="48"/>
      <c r="Z464" s="41" t="s">
        <v>332</v>
      </c>
    </row>
    <row r="465" spans="1:26" x14ac:dyDescent="0.25">
      <c r="A465" s="41">
        <v>340</v>
      </c>
      <c r="B465" s="42" t="s">
        <v>343</v>
      </c>
      <c r="C465" s="41"/>
      <c r="D465" s="41"/>
      <c r="E465" s="43">
        <v>10012024</v>
      </c>
      <c r="F465" s="44">
        <v>43788</v>
      </c>
      <c r="G465" s="45">
        <f t="shared" si="29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0"/>
        <v>7</v>
      </c>
      <c r="N465" s="43">
        <v>10013299</v>
      </c>
      <c r="O465" s="44">
        <v>43058</v>
      </c>
      <c r="P465" s="45">
        <f t="shared" si="31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28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465</v>
      </c>
      <c r="C466" s="41"/>
      <c r="D466" s="41"/>
      <c r="E466" s="43">
        <v>10012038</v>
      </c>
      <c r="F466" s="44">
        <v>43786</v>
      </c>
      <c r="G466" s="45">
        <f t="shared" si="29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0"/>
        <v>1</v>
      </c>
      <c r="N466" s="43">
        <v>1577572</v>
      </c>
      <c r="O466" s="44">
        <v>43421</v>
      </c>
      <c r="P466" s="45">
        <f t="shared" si="31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28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465</v>
      </c>
      <c r="C467" s="41"/>
      <c r="D467" s="41"/>
      <c r="E467" s="43">
        <v>1580492</v>
      </c>
      <c r="F467" s="44">
        <v>44152</v>
      </c>
      <c r="G467" s="45">
        <f t="shared" si="29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0"/>
        <v>3</v>
      </c>
      <c r="N467" s="43">
        <v>10013056</v>
      </c>
      <c r="O467" s="44">
        <v>43056</v>
      </c>
      <c r="P467" s="45">
        <f t="shared" si="31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28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158</v>
      </c>
      <c r="C468" s="41"/>
      <c r="D468" s="41"/>
      <c r="E468" s="43">
        <v>10012332</v>
      </c>
      <c r="F468" s="44"/>
      <c r="G468" s="45">
        <f t="shared" si="29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0"/>
        <v>0</v>
      </c>
      <c r="N468" s="43">
        <v>1003338</v>
      </c>
      <c r="O468" s="43"/>
      <c r="P468" s="45">
        <f t="shared" si="31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28"/>
        <v>9</v>
      </c>
      <c r="W468" s="48"/>
      <c r="X468" s="48"/>
      <c r="Y468" s="48"/>
      <c r="Z468" s="55" t="s">
        <v>466</v>
      </c>
    </row>
    <row r="469" spans="1:26" x14ac:dyDescent="0.25">
      <c r="A469" s="41">
        <v>342</v>
      </c>
      <c r="B469" s="51" t="s">
        <v>158</v>
      </c>
      <c r="C469" s="41"/>
      <c r="D469" s="41"/>
      <c r="E469" s="43">
        <v>10012328</v>
      </c>
      <c r="F469" s="44"/>
      <c r="G469" s="45">
        <f t="shared" si="29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0"/>
        <v>6</v>
      </c>
      <c r="N469" s="43">
        <v>10013188</v>
      </c>
      <c r="O469" s="43"/>
      <c r="P469" s="45">
        <f t="shared" si="31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28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158</v>
      </c>
      <c r="C470" s="41"/>
      <c r="D470" s="41"/>
      <c r="E470" s="43">
        <v>10012193</v>
      </c>
      <c r="F470" s="44"/>
      <c r="G470" s="45">
        <f t="shared" si="29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0"/>
        <v>2</v>
      </c>
      <c r="N470" s="43">
        <v>10013355</v>
      </c>
      <c r="O470" s="43"/>
      <c r="P470" s="45">
        <f t="shared" si="31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28"/>
        <v>0</v>
      </c>
      <c r="W470" s="48"/>
      <c r="X470" s="48"/>
      <c r="Y470" s="48"/>
      <c r="Z470" s="48" t="s">
        <v>452</v>
      </c>
    </row>
    <row r="471" spans="1:26" x14ac:dyDescent="0.25">
      <c r="A471" s="41">
        <v>343</v>
      </c>
      <c r="B471" s="123" t="s">
        <v>467</v>
      </c>
      <c r="C471" s="124"/>
      <c r="D471" s="124"/>
      <c r="E471" s="43">
        <v>10013010</v>
      </c>
      <c r="F471" s="44">
        <v>44651</v>
      </c>
      <c r="G471" s="45">
        <f t="shared" si="29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0"/>
        <v>1</v>
      </c>
      <c r="N471" s="43">
        <v>300117036</v>
      </c>
      <c r="O471" s="44">
        <v>43410</v>
      </c>
      <c r="P471" s="45">
        <f t="shared" si="31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28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468</v>
      </c>
      <c r="C472" s="41"/>
      <c r="D472" s="41"/>
      <c r="E472" s="43">
        <v>10012585</v>
      </c>
      <c r="F472" s="44">
        <v>44651</v>
      </c>
      <c r="G472" s="45">
        <f t="shared" si="29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0"/>
        <v>4</v>
      </c>
      <c r="N472" s="43">
        <v>10013601</v>
      </c>
      <c r="O472" s="44">
        <v>43921</v>
      </c>
      <c r="P472" s="45">
        <f t="shared" si="31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28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469</v>
      </c>
      <c r="C473" s="41"/>
      <c r="D473" s="41"/>
      <c r="E473" s="43">
        <v>10012147</v>
      </c>
      <c r="F473" s="44">
        <v>43737</v>
      </c>
      <c r="G473" s="45">
        <f t="shared" si="29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0"/>
        <v>3</v>
      </c>
      <c r="N473" s="43">
        <v>10013032</v>
      </c>
      <c r="O473" s="44">
        <v>43956</v>
      </c>
      <c r="P473" s="45">
        <f t="shared" si="31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28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469</v>
      </c>
      <c r="C474" s="41"/>
      <c r="D474" s="41"/>
      <c r="E474" s="43">
        <v>10012076</v>
      </c>
      <c r="F474" s="44">
        <v>43737</v>
      </c>
      <c r="G474" s="45">
        <f t="shared" si="29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0"/>
        <v>3</v>
      </c>
      <c r="N474" s="43">
        <v>10013164</v>
      </c>
      <c r="O474" s="44">
        <v>43956</v>
      </c>
      <c r="P474" s="45">
        <f t="shared" si="31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28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129</v>
      </c>
      <c r="C475" s="41"/>
      <c r="D475" s="41"/>
      <c r="E475" s="43">
        <v>391654</v>
      </c>
      <c r="F475" s="44">
        <v>43786</v>
      </c>
      <c r="G475" s="45">
        <f t="shared" si="29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0"/>
        <v>8</v>
      </c>
      <c r="N475" s="43">
        <v>493497</v>
      </c>
      <c r="O475" s="44">
        <v>43056</v>
      </c>
      <c r="P475" s="45">
        <f t="shared" si="31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28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129</v>
      </c>
      <c r="C476" s="41"/>
      <c r="D476" s="41"/>
      <c r="E476" s="43">
        <v>383279</v>
      </c>
      <c r="F476" s="44">
        <v>43786</v>
      </c>
      <c r="G476" s="45">
        <f t="shared" si="29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0"/>
        <v>1</v>
      </c>
      <c r="N476" s="43">
        <v>493470</v>
      </c>
      <c r="O476" s="44">
        <v>43056</v>
      </c>
      <c r="P476" s="45">
        <f t="shared" si="31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28"/>
        <v>0</v>
      </c>
      <c r="W476" s="48"/>
      <c r="X476" s="48"/>
      <c r="Y476" s="48"/>
      <c r="Z476" s="55" t="s">
        <v>470</v>
      </c>
    </row>
    <row r="477" spans="1:26" x14ac:dyDescent="0.25">
      <c r="A477" s="41">
        <v>346</v>
      </c>
      <c r="B477" s="51" t="s">
        <v>129</v>
      </c>
      <c r="C477" s="41"/>
      <c r="D477" s="41"/>
      <c r="E477" s="43">
        <v>383285</v>
      </c>
      <c r="F477" s="44">
        <v>43786</v>
      </c>
      <c r="G477" s="45">
        <f t="shared" si="29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0"/>
        <v>2</v>
      </c>
      <c r="N477" s="43">
        <v>493496</v>
      </c>
      <c r="O477" s="44">
        <v>43056</v>
      </c>
      <c r="P477" s="45">
        <f t="shared" si="31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28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471</v>
      </c>
      <c r="C478" s="41"/>
      <c r="D478" s="41"/>
      <c r="E478" s="43">
        <v>10012033</v>
      </c>
      <c r="F478" s="44">
        <v>43850</v>
      </c>
      <c r="G478" s="45">
        <f t="shared" si="29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0"/>
        <v>2</v>
      </c>
      <c r="N478" s="43">
        <v>14195902</v>
      </c>
      <c r="O478" s="44">
        <v>43603</v>
      </c>
      <c r="P478" s="45">
        <f t="shared" si="31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28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472</v>
      </c>
      <c r="C479" s="41"/>
      <c r="D479" s="41"/>
      <c r="E479" s="43">
        <v>10012351</v>
      </c>
      <c r="F479" s="44">
        <v>43730</v>
      </c>
      <c r="G479" s="45">
        <f t="shared" si="29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0"/>
        <v>10</v>
      </c>
      <c r="N479" s="43">
        <v>10013335</v>
      </c>
      <c r="O479" s="44">
        <v>43000</v>
      </c>
      <c r="P479" s="45">
        <f t="shared" si="31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28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305</v>
      </c>
      <c r="C480" s="41"/>
      <c r="D480" s="41"/>
      <c r="E480" s="43">
        <v>10012974</v>
      </c>
      <c r="F480" s="44">
        <v>44223</v>
      </c>
      <c r="G480" s="45">
        <f t="shared" si="29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0"/>
        <v>2</v>
      </c>
      <c r="N480" s="43">
        <v>10013493</v>
      </c>
      <c r="O480" s="44">
        <v>43492</v>
      </c>
      <c r="P480" s="45">
        <f t="shared" si="31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28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305</v>
      </c>
      <c r="C481" s="41"/>
      <c r="D481" s="41"/>
      <c r="E481" s="43">
        <v>10012337</v>
      </c>
      <c r="F481" s="44">
        <v>44223</v>
      </c>
      <c r="G481" s="45">
        <f t="shared" si="29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0"/>
        <v>3</v>
      </c>
      <c r="N481" s="43">
        <v>10013660</v>
      </c>
      <c r="O481" s="44">
        <v>43492</v>
      </c>
      <c r="P481" s="45">
        <f t="shared" si="31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28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276</v>
      </c>
      <c r="C482" s="41"/>
      <c r="D482" s="97" t="s">
        <v>355</v>
      </c>
      <c r="E482" s="43">
        <v>15995100</v>
      </c>
      <c r="F482" s="44">
        <v>44225</v>
      </c>
      <c r="G482" s="45">
        <f t="shared" si="29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0"/>
        <v>5</v>
      </c>
      <c r="N482" s="43">
        <v>1200227</v>
      </c>
      <c r="O482" s="44">
        <v>43494</v>
      </c>
      <c r="P482" s="45">
        <f t="shared" si="31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28"/>
        <v>5</v>
      </c>
      <c r="W482" s="48"/>
      <c r="X482" s="48"/>
      <c r="Y482" s="48"/>
      <c r="Z482" s="48" t="s">
        <v>336</v>
      </c>
    </row>
    <row r="483" spans="1:26" x14ac:dyDescent="0.25">
      <c r="A483" s="41">
        <v>350</v>
      </c>
      <c r="B483" s="51" t="s">
        <v>276</v>
      </c>
      <c r="C483" s="41"/>
      <c r="D483" s="97" t="s">
        <v>355</v>
      </c>
      <c r="E483" s="43">
        <v>1595086</v>
      </c>
      <c r="F483" s="44">
        <v>40937</v>
      </c>
      <c r="G483" s="45">
        <f t="shared" si="29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0"/>
        <v>1</v>
      </c>
      <c r="N483" s="43">
        <v>1204831</v>
      </c>
      <c r="O483" s="44">
        <v>43494</v>
      </c>
      <c r="P483" s="45">
        <f t="shared" si="31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28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276</v>
      </c>
      <c r="C484" s="41"/>
      <c r="D484" s="97" t="s">
        <v>355</v>
      </c>
      <c r="E484" s="43">
        <v>2151363</v>
      </c>
      <c r="F484" s="44">
        <v>44225</v>
      </c>
      <c r="G484" s="45">
        <f t="shared" si="29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0"/>
        <v>1</v>
      </c>
      <c r="N484" s="43">
        <v>2212543</v>
      </c>
      <c r="O484" s="44">
        <v>43494</v>
      </c>
      <c r="P484" s="45">
        <f t="shared" si="31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28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29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0"/>
        <v>7</v>
      </c>
      <c r="N485" s="57">
        <v>10013984</v>
      </c>
      <c r="O485" s="58">
        <v>43878</v>
      </c>
      <c r="P485" s="45">
        <f t="shared" si="31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28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473</v>
      </c>
      <c r="C486" s="41"/>
      <c r="D486" s="41"/>
      <c r="E486" s="57"/>
      <c r="F486" s="57"/>
      <c r="G486" s="45">
        <f t="shared" si="29"/>
        <v>0</v>
      </c>
      <c r="H486" s="46"/>
      <c r="I486" s="47"/>
      <c r="J486" s="57"/>
      <c r="K486" s="57"/>
      <c r="L486" s="125"/>
      <c r="M486" s="49">
        <f t="shared" si="30"/>
        <v>0</v>
      </c>
      <c r="N486" s="43"/>
      <c r="O486" s="43"/>
      <c r="P486" s="45">
        <f t="shared" si="31"/>
        <v>0</v>
      </c>
      <c r="Q486" s="48"/>
      <c r="R486" s="48"/>
      <c r="S486" s="48"/>
      <c r="T486" s="48"/>
      <c r="U486" s="49"/>
      <c r="V486" s="49">
        <f t="shared" si="28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29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0"/>
        <v>3</v>
      </c>
      <c r="N487" s="57">
        <v>10013738</v>
      </c>
      <c r="O487" s="58">
        <v>43878</v>
      </c>
      <c r="P487" s="45">
        <f t="shared" si="31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28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29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0"/>
        <v>6</v>
      </c>
      <c r="N488" s="57">
        <v>10013322</v>
      </c>
      <c r="O488" s="58">
        <v>43878</v>
      </c>
      <c r="P488" s="45">
        <f t="shared" si="31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28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277</v>
      </c>
      <c r="C489" s="41"/>
      <c r="D489" s="41"/>
      <c r="E489" s="43">
        <v>100010566</v>
      </c>
      <c r="F489" s="44">
        <v>44216</v>
      </c>
      <c r="G489" s="45">
        <f t="shared" si="29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0"/>
        <v>10</v>
      </c>
      <c r="N489" s="43">
        <v>10013223</v>
      </c>
      <c r="O489" s="44">
        <v>43485</v>
      </c>
      <c r="P489" s="45">
        <f t="shared" si="31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28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277</v>
      </c>
      <c r="C490" s="41"/>
      <c r="D490" s="41"/>
      <c r="E490" s="43">
        <v>100010900</v>
      </c>
      <c r="F490" s="44">
        <v>44216</v>
      </c>
      <c r="G490" s="45">
        <f t="shared" si="29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0"/>
        <v>0</v>
      </c>
      <c r="N490" s="43">
        <v>10013683</v>
      </c>
      <c r="O490" s="44">
        <v>43485</v>
      </c>
      <c r="P490" s="45">
        <f t="shared" si="31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28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277</v>
      </c>
      <c r="C491" s="41"/>
      <c r="D491" s="41"/>
      <c r="E491" s="43">
        <v>100011184</v>
      </c>
      <c r="F491" s="44">
        <v>44216</v>
      </c>
      <c r="G491" s="45">
        <f t="shared" si="29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0"/>
        <v>2</v>
      </c>
      <c r="N491" s="43">
        <v>10013217</v>
      </c>
      <c r="O491" s="44">
        <v>43485</v>
      </c>
      <c r="P491" s="45">
        <f t="shared" si="31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28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474</v>
      </c>
      <c r="C492" s="41"/>
      <c r="D492" s="97" t="s">
        <v>354</v>
      </c>
      <c r="E492" s="43">
        <v>10812</v>
      </c>
      <c r="F492" s="44">
        <v>43783</v>
      </c>
      <c r="G492" s="45">
        <f t="shared" si="29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0"/>
        <v>7</v>
      </c>
      <c r="N492" s="43">
        <v>13231</v>
      </c>
      <c r="O492" s="44">
        <v>43053</v>
      </c>
      <c r="P492" s="45">
        <f t="shared" si="31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28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239</v>
      </c>
      <c r="C493" s="41"/>
      <c r="D493" s="41"/>
      <c r="E493" s="43">
        <v>10966</v>
      </c>
      <c r="F493" s="44">
        <v>44371</v>
      </c>
      <c r="G493" s="45">
        <f t="shared" si="29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0"/>
        <v>6</v>
      </c>
      <c r="N493" s="43">
        <v>13529</v>
      </c>
      <c r="O493" s="44">
        <v>43640</v>
      </c>
      <c r="P493" s="45">
        <f t="shared" si="31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28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135</v>
      </c>
      <c r="C494" s="41"/>
      <c r="D494" s="41"/>
      <c r="E494" s="57">
        <v>10010692</v>
      </c>
      <c r="F494" s="58">
        <v>44724</v>
      </c>
      <c r="G494" s="45">
        <f t="shared" si="29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0"/>
        <v>7</v>
      </c>
      <c r="N494" s="57">
        <v>10013689</v>
      </c>
      <c r="O494" s="58">
        <v>43994</v>
      </c>
      <c r="P494" s="45">
        <f t="shared" si="31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28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135</v>
      </c>
      <c r="C495" s="41"/>
      <c r="D495" s="41"/>
      <c r="E495" s="57">
        <v>10011994</v>
      </c>
      <c r="F495" s="58">
        <v>44724</v>
      </c>
      <c r="G495" s="45">
        <f t="shared" si="29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0"/>
        <v>3</v>
      </c>
      <c r="N495" s="57">
        <v>10013634</v>
      </c>
      <c r="O495" s="58">
        <v>43994</v>
      </c>
      <c r="P495" s="45">
        <f t="shared" si="31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28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235</v>
      </c>
      <c r="C496" s="41"/>
      <c r="D496" s="41"/>
      <c r="E496" s="43">
        <v>10789</v>
      </c>
      <c r="F496" s="44">
        <v>44724</v>
      </c>
      <c r="G496" s="45">
        <f t="shared" si="29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0"/>
        <v>1</v>
      </c>
      <c r="N496" s="43">
        <v>13204</v>
      </c>
      <c r="O496" s="44">
        <v>43994</v>
      </c>
      <c r="P496" s="45">
        <f t="shared" si="31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28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235</v>
      </c>
      <c r="C497" s="41"/>
      <c r="D497" s="41"/>
      <c r="E497" s="43">
        <v>10835</v>
      </c>
      <c r="F497" s="44">
        <v>44724</v>
      </c>
      <c r="G497" s="45">
        <f t="shared" si="29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0"/>
        <v>4</v>
      </c>
      <c r="N497" s="43">
        <v>13318</v>
      </c>
      <c r="O497" s="44">
        <v>43994</v>
      </c>
      <c r="P497" s="45">
        <f t="shared" si="31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28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235</v>
      </c>
      <c r="C498" s="41"/>
      <c r="D498" s="41"/>
      <c r="E498" s="43">
        <v>10871</v>
      </c>
      <c r="F498" s="44">
        <v>44724</v>
      </c>
      <c r="G498" s="45">
        <f t="shared" si="29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0"/>
        <v>5</v>
      </c>
      <c r="N498" s="43">
        <v>13496</v>
      </c>
      <c r="O498" s="44">
        <v>43994</v>
      </c>
      <c r="P498" s="45">
        <f t="shared" si="31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28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278</v>
      </c>
      <c r="C499" s="41"/>
      <c r="D499" s="53" t="s">
        <v>349</v>
      </c>
      <c r="E499" s="43">
        <v>364205095</v>
      </c>
      <c r="F499" s="44">
        <v>44215</v>
      </c>
      <c r="G499" s="45">
        <f t="shared" si="29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0"/>
        <v>8</v>
      </c>
      <c r="N499" s="43">
        <v>16877942</v>
      </c>
      <c r="O499" s="44">
        <v>43484</v>
      </c>
      <c r="P499" s="45">
        <f t="shared" si="31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28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475</v>
      </c>
      <c r="C500" s="41"/>
      <c r="D500" s="41"/>
      <c r="E500" s="43">
        <v>10010650</v>
      </c>
      <c r="F500" s="44">
        <v>44223</v>
      </c>
      <c r="G500" s="45">
        <f t="shared" si="29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0"/>
        <v>1</v>
      </c>
      <c r="N500" s="43">
        <v>10013270</v>
      </c>
      <c r="O500" s="44">
        <v>43492</v>
      </c>
      <c r="P500" s="45">
        <f t="shared" si="31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28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311</v>
      </c>
      <c r="C501" s="41"/>
      <c r="D501" s="41"/>
      <c r="E501" s="43">
        <v>10012194</v>
      </c>
      <c r="F501" s="44">
        <v>44259</v>
      </c>
      <c r="G501" s="45">
        <f t="shared" si="29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0"/>
        <v>7</v>
      </c>
      <c r="N501" s="43">
        <v>10013176</v>
      </c>
      <c r="O501" s="44">
        <v>43528</v>
      </c>
      <c r="P501" s="45">
        <f t="shared" si="31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28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311</v>
      </c>
      <c r="C502" s="41"/>
      <c r="D502" s="41"/>
      <c r="E502" s="43">
        <v>17970085</v>
      </c>
      <c r="F502" s="44">
        <v>44274</v>
      </c>
      <c r="G502" s="45">
        <f t="shared" si="29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0"/>
        <v>3</v>
      </c>
      <c r="N502" s="43">
        <v>10013115</v>
      </c>
      <c r="O502" s="44">
        <v>43528</v>
      </c>
      <c r="P502" s="45">
        <f t="shared" si="31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28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476</v>
      </c>
      <c r="C503" s="105" t="s">
        <v>326</v>
      </c>
      <c r="D503" s="126" t="s">
        <v>430</v>
      </c>
      <c r="E503" s="57">
        <v>11407</v>
      </c>
      <c r="F503" s="58">
        <v>43622</v>
      </c>
      <c r="G503" s="45">
        <f t="shared" si="29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0"/>
        <v>0</v>
      </c>
      <c r="N503" s="57">
        <v>13577</v>
      </c>
      <c r="O503" s="58">
        <v>42892</v>
      </c>
      <c r="P503" s="45">
        <f t="shared" si="31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28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476</v>
      </c>
      <c r="C504" s="126" t="s">
        <v>326</v>
      </c>
      <c r="D504" s="126" t="s">
        <v>430</v>
      </c>
      <c r="E504" s="57">
        <v>10662</v>
      </c>
      <c r="F504" s="58">
        <v>43622</v>
      </c>
      <c r="G504" s="45">
        <f t="shared" si="29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0"/>
        <v>0</v>
      </c>
      <c r="N504" s="57">
        <v>13525</v>
      </c>
      <c r="O504" s="58">
        <v>42892</v>
      </c>
      <c r="P504" s="45">
        <f t="shared" si="31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28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476</v>
      </c>
      <c r="C505" s="126" t="s">
        <v>326</v>
      </c>
      <c r="D505" s="126" t="s">
        <v>430</v>
      </c>
      <c r="E505" s="57">
        <v>10987</v>
      </c>
      <c r="F505" s="58">
        <v>43622</v>
      </c>
      <c r="G505" s="45">
        <f t="shared" si="29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0"/>
        <v>0</v>
      </c>
      <c r="N505" s="57">
        <v>13498</v>
      </c>
      <c r="O505" s="58">
        <v>42892</v>
      </c>
      <c r="P505" s="45">
        <f t="shared" si="31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28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209</v>
      </c>
      <c r="C506" s="41"/>
      <c r="D506" s="53" t="s">
        <v>350</v>
      </c>
      <c r="E506" s="43">
        <v>10012135</v>
      </c>
      <c r="F506" s="44">
        <v>43197</v>
      </c>
      <c r="G506" s="45">
        <f t="shared" si="29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0"/>
        <v>5</v>
      </c>
      <c r="N506" s="43">
        <v>10013400</v>
      </c>
      <c r="O506" s="44">
        <v>43875</v>
      </c>
      <c r="P506" s="45">
        <f t="shared" si="31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28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303</v>
      </c>
      <c r="C507" s="41"/>
      <c r="D507" s="65" t="s">
        <v>350</v>
      </c>
      <c r="E507" s="43">
        <v>10012329</v>
      </c>
      <c r="F507" s="44">
        <v>43829</v>
      </c>
      <c r="G507" s="45">
        <f t="shared" si="29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0"/>
        <v>1</v>
      </c>
      <c r="N507" s="43">
        <v>10013187</v>
      </c>
      <c r="O507" s="44">
        <v>43099</v>
      </c>
      <c r="P507" s="45">
        <f t="shared" si="31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28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159</v>
      </c>
      <c r="C508" s="41"/>
      <c r="D508" s="65" t="s">
        <v>350</v>
      </c>
      <c r="E508" s="43">
        <v>10012404</v>
      </c>
      <c r="F508" s="44">
        <v>44651</v>
      </c>
      <c r="G508" s="45">
        <f t="shared" si="29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0"/>
        <v>3</v>
      </c>
      <c r="N508" s="43">
        <v>10013325</v>
      </c>
      <c r="O508" s="44">
        <v>43921</v>
      </c>
      <c r="P508" s="45">
        <f t="shared" si="31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28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159</v>
      </c>
      <c r="C509" s="41"/>
      <c r="D509" s="53" t="s">
        <v>350</v>
      </c>
      <c r="E509" s="43">
        <v>10012060</v>
      </c>
      <c r="F509" s="44">
        <v>44651</v>
      </c>
      <c r="G509" s="45">
        <f t="shared" si="29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0"/>
        <v>1</v>
      </c>
      <c r="N509" s="43">
        <v>10013759</v>
      </c>
      <c r="O509" s="44">
        <v>43921</v>
      </c>
      <c r="P509" s="45">
        <f t="shared" si="31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28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160</v>
      </c>
      <c r="C510" s="41"/>
      <c r="D510" s="41"/>
      <c r="E510" s="43">
        <v>8916088</v>
      </c>
      <c r="F510" s="44" t="s">
        <v>308</v>
      </c>
      <c r="G510" s="45">
        <f t="shared" si="29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0"/>
        <v>34</v>
      </c>
      <c r="N510" s="43">
        <v>8904195</v>
      </c>
      <c r="O510" s="44">
        <v>43492</v>
      </c>
      <c r="P510" s="45">
        <f t="shared" si="31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28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160</v>
      </c>
      <c r="C511" s="41"/>
      <c r="D511" s="41"/>
      <c r="E511" s="43">
        <v>8904182</v>
      </c>
      <c r="F511" s="44">
        <v>44223</v>
      </c>
      <c r="G511" s="45">
        <f t="shared" si="29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0"/>
        <v>20</v>
      </c>
      <c r="N511" s="43">
        <v>8904186</v>
      </c>
      <c r="O511" s="44">
        <v>43492</v>
      </c>
      <c r="P511" s="45">
        <f t="shared" si="31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28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160</v>
      </c>
      <c r="C512" s="41"/>
      <c r="D512" s="41"/>
      <c r="E512" s="43">
        <v>8904183</v>
      </c>
      <c r="F512" s="44">
        <v>44223</v>
      </c>
      <c r="G512" s="45">
        <f t="shared" si="29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0"/>
        <v>84</v>
      </c>
      <c r="N512" s="43">
        <v>8916096</v>
      </c>
      <c r="O512" s="44">
        <v>43492</v>
      </c>
      <c r="P512" s="45">
        <f t="shared" si="31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28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219</v>
      </c>
      <c r="C513" s="41"/>
      <c r="D513" s="41"/>
      <c r="E513" s="43">
        <v>12181</v>
      </c>
      <c r="F513" s="44">
        <v>43783</v>
      </c>
      <c r="G513" s="45">
        <f t="shared" si="29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0"/>
        <v>5</v>
      </c>
      <c r="N513" s="43">
        <v>13189</v>
      </c>
      <c r="O513" s="44">
        <v>43053</v>
      </c>
      <c r="P513" s="45">
        <f t="shared" si="31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28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228</v>
      </c>
      <c r="C514" s="41"/>
      <c r="D514" s="41"/>
      <c r="E514" s="43">
        <v>10012195</v>
      </c>
      <c r="F514" s="44">
        <v>43609</v>
      </c>
      <c r="G514" s="45">
        <f t="shared" si="29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0"/>
        <v>1</v>
      </c>
      <c r="N514" s="43">
        <v>10013868</v>
      </c>
      <c r="O514" s="44">
        <v>42879</v>
      </c>
      <c r="P514" s="45">
        <f t="shared" si="31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2">U514-T514</f>
        <v>0</v>
      </c>
      <c r="W514" s="48"/>
      <c r="X514" s="48"/>
      <c r="Y514" s="48"/>
      <c r="Z514" s="55" t="s">
        <v>362</v>
      </c>
    </row>
    <row r="515" spans="1:26" x14ac:dyDescent="0.25">
      <c r="A515" s="41">
        <v>369</v>
      </c>
      <c r="B515" s="42" t="s">
        <v>477</v>
      </c>
      <c r="C515" s="41"/>
      <c r="D515" s="41"/>
      <c r="E515" s="43">
        <v>10012890</v>
      </c>
      <c r="F515" s="44">
        <v>43730</v>
      </c>
      <c r="G515" s="45">
        <f t="shared" ref="G515:G571" si="33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4">L515-K515</f>
        <v>3</v>
      </c>
      <c r="N515" s="43">
        <v>10013653</v>
      </c>
      <c r="O515" s="44">
        <v>43000</v>
      </c>
      <c r="P515" s="45">
        <f t="shared" ref="P515:P571" si="35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2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477</v>
      </c>
      <c r="C516" s="41"/>
      <c r="D516" s="41"/>
      <c r="E516" s="43">
        <v>10012185</v>
      </c>
      <c r="F516" s="44">
        <v>43730</v>
      </c>
      <c r="G516" s="45">
        <f t="shared" si="33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4"/>
        <v>0</v>
      </c>
      <c r="N516" s="43">
        <v>10013373</v>
      </c>
      <c r="O516" s="44">
        <v>43000</v>
      </c>
      <c r="P516" s="45">
        <f t="shared" si="35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2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478</v>
      </c>
      <c r="C517" s="41"/>
      <c r="D517" s="78" t="s">
        <v>390</v>
      </c>
      <c r="E517" s="57">
        <v>10012375</v>
      </c>
      <c r="F517" s="58">
        <v>43664</v>
      </c>
      <c r="G517" s="45">
        <f t="shared" si="33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4"/>
        <v>2</v>
      </c>
      <c r="N517" s="57">
        <v>10013694</v>
      </c>
      <c r="O517" s="58">
        <v>42934</v>
      </c>
      <c r="P517" s="45">
        <f t="shared" si="35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2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478</v>
      </c>
      <c r="C518" s="41"/>
      <c r="D518" s="78" t="s">
        <v>390</v>
      </c>
      <c r="E518" s="57">
        <v>10012780</v>
      </c>
      <c r="F518" s="58">
        <v>43664</v>
      </c>
      <c r="G518" s="45">
        <f t="shared" si="33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4"/>
        <v>1</v>
      </c>
      <c r="N518" s="57">
        <v>10013307</v>
      </c>
      <c r="O518" s="58">
        <v>42934</v>
      </c>
      <c r="P518" s="45">
        <f t="shared" si="35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2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478</v>
      </c>
      <c r="C519" s="41"/>
      <c r="D519" s="78" t="s">
        <v>390</v>
      </c>
      <c r="E519" s="57">
        <v>10012117</v>
      </c>
      <c r="F519" s="58">
        <v>43664</v>
      </c>
      <c r="G519" s="45">
        <f t="shared" si="33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4"/>
        <v>2</v>
      </c>
      <c r="N519" s="57">
        <v>10013327</v>
      </c>
      <c r="O519" s="58">
        <v>42934</v>
      </c>
      <c r="P519" s="45">
        <f t="shared" si="35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2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479</v>
      </c>
      <c r="C520" s="41"/>
      <c r="D520" s="41"/>
      <c r="E520" s="43">
        <v>10012034</v>
      </c>
      <c r="F520" s="44">
        <v>44607</v>
      </c>
      <c r="G520" s="45">
        <f t="shared" si="33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4"/>
        <v>4</v>
      </c>
      <c r="N520" s="43">
        <v>10013843</v>
      </c>
      <c r="O520" s="44">
        <v>43876</v>
      </c>
      <c r="P520" s="45">
        <f t="shared" si="35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2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347</v>
      </c>
      <c r="C521" s="41"/>
      <c r="D521" s="41"/>
      <c r="E521" s="43">
        <v>10012044</v>
      </c>
      <c r="F521" s="44">
        <v>43914</v>
      </c>
      <c r="G521" s="45">
        <f t="shared" si="33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4"/>
        <v>12</v>
      </c>
      <c r="N521" s="43">
        <v>10013330</v>
      </c>
      <c r="O521" s="44">
        <v>43183</v>
      </c>
      <c r="P521" s="45">
        <f t="shared" si="35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2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279</v>
      </c>
      <c r="C522" s="41"/>
      <c r="D522" s="53" t="s">
        <v>349</v>
      </c>
      <c r="E522" s="43">
        <v>10012260</v>
      </c>
      <c r="F522" s="44">
        <v>44672</v>
      </c>
      <c r="G522" s="45">
        <f t="shared" si="33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4"/>
        <v>1</v>
      </c>
      <c r="N522" s="43">
        <v>10013208</v>
      </c>
      <c r="O522" s="44">
        <v>43942</v>
      </c>
      <c r="P522" s="45">
        <f t="shared" si="35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2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279</v>
      </c>
      <c r="C523" s="41"/>
      <c r="D523" s="53" t="s">
        <v>349</v>
      </c>
      <c r="E523" s="43">
        <v>10012178</v>
      </c>
      <c r="F523" s="44">
        <v>44672</v>
      </c>
      <c r="G523" s="45">
        <f t="shared" si="33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4"/>
        <v>1</v>
      </c>
      <c r="N523" s="43">
        <v>10013486</v>
      </c>
      <c r="O523" s="44">
        <v>43942</v>
      </c>
      <c r="P523" s="45">
        <f t="shared" si="35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2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280</v>
      </c>
      <c r="C524" s="41"/>
      <c r="D524" s="53" t="s">
        <v>349</v>
      </c>
      <c r="E524" s="43">
        <v>10012930</v>
      </c>
      <c r="F524" s="44">
        <v>44238</v>
      </c>
      <c r="G524" s="45">
        <f t="shared" si="33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4"/>
        <v>0</v>
      </c>
      <c r="N524" s="43">
        <v>10013835</v>
      </c>
      <c r="O524" s="44">
        <v>43507</v>
      </c>
      <c r="P524" s="45">
        <f t="shared" si="35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2"/>
        <v>8</v>
      </c>
      <c r="W524" s="48"/>
      <c r="X524" s="48"/>
      <c r="Y524" s="48"/>
      <c r="Z524" s="48" t="s">
        <v>364</v>
      </c>
    </row>
    <row r="525" spans="1:26" x14ac:dyDescent="0.25">
      <c r="A525" s="41">
        <v>374</v>
      </c>
      <c r="B525" s="51" t="s">
        <v>280</v>
      </c>
      <c r="C525" s="41"/>
      <c r="D525" s="53" t="s">
        <v>349</v>
      </c>
      <c r="E525" s="43">
        <v>10012366</v>
      </c>
      <c r="F525" s="44">
        <v>44238</v>
      </c>
      <c r="G525" s="45">
        <f t="shared" si="33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4"/>
        <v>0</v>
      </c>
      <c r="N525" s="43">
        <v>10013628</v>
      </c>
      <c r="O525" s="44">
        <v>43507</v>
      </c>
      <c r="P525" s="45">
        <f t="shared" si="35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2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280</v>
      </c>
      <c r="C526" s="41"/>
      <c r="D526" s="53" t="s">
        <v>349</v>
      </c>
      <c r="E526" s="43">
        <v>10012191</v>
      </c>
      <c r="F526" s="44">
        <v>44238</v>
      </c>
      <c r="G526" s="45">
        <f t="shared" si="33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4"/>
        <v>0</v>
      </c>
      <c r="N526" s="43">
        <v>10013624</v>
      </c>
      <c r="O526" s="44">
        <v>43507</v>
      </c>
      <c r="P526" s="45">
        <f t="shared" si="35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2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3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4"/>
        <v>6</v>
      </c>
      <c r="N527" s="43">
        <v>2806209</v>
      </c>
      <c r="O527" s="44">
        <v>42758</v>
      </c>
      <c r="P527" s="45">
        <f t="shared" si="35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2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480</v>
      </c>
      <c r="C528" s="41"/>
      <c r="D528" s="53" t="s">
        <v>349</v>
      </c>
      <c r="E528" s="43">
        <v>10012701</v>
      </c>
      <c r="F528" s="44">
        <v>44649</v>
      </c>
      <c r="G528" s="45">
        <f t="shared" si="33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4"/>
        <v>11</v>
      </c>
      <c r="N528" s="43">
        <v>10013182</v>
      </c>
      <c r="O528" s="44">
        <v>43919</v>
      </c>
      <c r="P528" s="45">
        <f t="shared" si="35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2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481</v>
      </c>
      <c r="C529" s="41"/>
      <c r="D529" s="41"/>
      <c r="E529" s="43">
        <v>10012602</v>
      </c>
      <c r="F529" s="44">
        <v>43758</v>
      </c>
      <c r="G529" s="45">
        <f t="shared" si="33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4"/>
        <v>4</v>
      </c>
      <c r="N529" s="43">
        <v>10013430</v>
      </c>
      <c r="O529" s="44">
        <v>43028</v>
      </c>
      <c r="P529" s="45">
        <f t="shared" si="35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2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481</v>
      </c>
      <c r="C530" s="41"/>
      <c r="D530" s="41"/>
      <c r="E530" s="43">
        <v>10012036</v>
      </c>
      <c r="F530" s="44">
        <v>43758</v>
      </c>
      <c r="G530" s="45">
        <f t="shared" si="33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4"/>
        <v>4</v>
      </c>
      <c r="N530" s="43">
        <v>10013154</v>
      </c>
      <c r="O530" s="44">
        <v>43028</v>
      </c>
      <c r="P530" s="45">
        <f t="shared" si="35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2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357</v>
      </c>
      <c r="C531" s="41"/>
      <c r="D531" s="41"/>
      <c r="E531" s="43"/>
      <c r="F531" s="44"/>
      <c r="G531" s="45">
        <f t="shared" si="33"/>
        <v>0</v>
      </c>
      <c r="H531" s="46"/>
      <c r="I531" s="47"/>
      <c r="J531" s="48"/>
      <c r="K531" s="48"/>
      <c r="L531" s="49"/>
      <c r="M531" s="49">
        <f t="shared" si="34"/>
        <v>0</v>
      </c>
      <c r="N531" s="43"/>
      <c r="O531" s="43"/>
      <c r="P531" s="45">
        <f t="shared" si="35"/>
        <v>0</v>
      </c>
      <c r="Q531" s="48"/>
      <c r="R531" s="48"/>
      <c r="S531" s="48"/>
      <c r="T531" s="48"/>
      <c r="U531" s="49"/>
      <c r="V531" s="49">
        <f t="shared" si="32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482</v>
      </c>
      <c r="C532" s="41"/>
      <c r="D532" s="53" t="s">
        <v>349</v>
      </c>
      <c r="E532" s="43">
        <v>10010565</v>
      </c>
      <c r="F532" s="44"/>
      <c r="G532" s="45">
        <f t="shared" si="33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4"/>
        <v>14</v>
      </c>
      <c r="N532" s="43">
        <v>10013613</v>
      </c>
      <c r="O532" s="44"/>
      <c r="P532" s="45">
        <f t="shared" si="35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2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483</v>
      </c>
      <c r="C533" s="41"/>
      <c r="D533" s="41"/>
      <c r="E533" s="127">
        <v>10012023</v>
      </c>
      <c r="F533" s="44">
        <v>43730</v>
      </c>
      <c r="G533" s="45">
        <f t="shared" si="33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4"/>
        <v>11</v>
      </c>
      <c r="N533" s="43">
        <v>10013282</v>
      </c>
      <c r="O533" s="44">
        <v>43000</v>
      </c>
      <c r="P533" s="45">
        <f t="shared" si="35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2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289</v>
      </c>
      <c r="C534" s="41"/>
      <c r="D534" s="41"/>
      <c r="E534" s="43"/>
      <c r="F534" s="44"/>
      <c r="G534" s="45">
        <f t="shared" si="33"/>
        <v>0</v>
      </c>
      <c r="H534" s="46"/>
      <c r="I534" s="47"/>
      <c r="J534" s="48"/>
      <c r="K534" s="48"/>
      <c r="L534" s="49"/>
      <c r="M534" s="49">
        <f t="shared" si="34"/>
        <v>0</v>
      </c>
      <c r="N534" s="43"/>
      <c r="O534" s="43"/>
      <c r="P534" s="45">
        <f t="shared" si="35"/>
        <v>0</v>
      </c>
      <c r="Q534" s="48"/>
      <c r="R534" s="48"/>
      <c r="S534" s="48"/>
      <c r="T534" s="48"/>
      <c r="U534" s="49"/>
      <c r="V534" s="49">
        <f t="shared" si="32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484</v>
      </c>
      <c r="C535" s="41"/>
      <c r="D535" s="53" t="s">
        <v>349</v>
      </c>
      <c r="E535" s="43">
        <v>10012190</v>
      </c>
      <c r="F535" s="44">
        <v>43807</v>
      </c>
      <c r="G535" s="45">
        <f t="shared" si="33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4"/>
        <v>2</v>
      </c>
      <c r="N535" s="43">
        <v>10013337</v>
      </c>
      <c r="O535" s="44">
        <v>43077</v>
      </c>
      <c r="P535" s="45">
        <f t="shared" si="35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2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484</v>
      </c>
      <c r="C536" s="41"/>
      <c r="D536" s="53" t="s">
        <v>349</v>
      </c>
      <c r="E536" s="43">
        <v>10012568</v>
      </c>
      <c r="F536" s="44">
        <v>43807</v>
      </c>
      <c r="G536" s="45">
        <f t="shared" si="33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4"/>
        <v>4</v>
      </c>
      <c r="N536" s="43">
        <v>10013536</v>
      </c>
      <c r="O536" s="44">
        <v>43077</v>
      </c>
      <c r="P536" s="45">
        <f t="shared" si="35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2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484</v>
      </c>
      <c r="C537" s="41"/>
      <c r="D537" s="53" t="s">
        <v>349</v>
      </c>
      <c r="E537" s="43">
        <v>10012980</v>
      </c>
      <c r="F537" s="44">
        <v>43807</v>
      </c>
      <c r="G537" s="45">
        <f t="shared" si="33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4"/>
        <v>3</v>
      </c>
      <c r="N537" s="43">
        <v>10013551</v>
      </c>
      <c r="O537" s="44">
        <v>43077</v>
      </c>
      <c r="P537" s="45">
        <f t="shared" si="35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2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344</v>
      </c>
      <c r="C538" s="41"/>
      <c r="D538" s="41"/>
      <c r="E538" s="43">
        <v>10012143</v>
      </c>
      <c r="F538" s="44">
        <v>43525</v>
      </c>
      <c r="G538" s="45">
        <f t="shared" si="33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4"/>
        <v>9</v>
      </c>
      <c r="N538" s="43">
        <v>10013561</v>
      </c>
      <c r="O538" s="44">
        <v>42795</v>
      </c>
      <c r="P538" s="45">
        <f t="shared" si="35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2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485</v>
      </c>
      <c r="C539" s="105" t="s">
        <v>326</v>
      </c>
      <c r="D539" s="105" t="s">
        <v>430</v>
      </c>
      <c r="E539" s="43">
        <v>10012075</v>
      </c>
      <c r="F539" s="44">
        <v>43807</v>
      </c>
      <c r="G539" s="45">
        <f t="shared" si="33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4"/>
        <v>0</v>
      </c>
      <c r="N539" s="43">
        <v>10013196</v>
      </c>
      <c r="O539" s="44">
        <v>43077</v>
      </c>
      <c r="P539" s="45">
        <f t="shared" si="35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2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281</v>
      </c>
      <c r="C540" s="41"/>
      <c r="D540" s="65" t="s">
        <v>352</v>
      </c>
      <c r="E540" s="43">
        <v>10880</v>
      </c>
      <c r="F540" s="44">
        <v>43790</v>
      </c>
      <c r="G540" s="45">
        <f t="shared" si="33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4"/>
        <v>2</v>
      </c>
      <c r="N540" s="43">
        <v>13387</v>
      </c>
      <c r="O540" s="44">
        <v>43060</v>
      </c>
      <c r="P540" s="45">
        <f t="shared" si="35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2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281</v>
      </c>
      <c r="C541" s="41"/>
      <c r="D541" s="53" t="s">
        <v>352</v>
      </c>
      <c r="E541" s="43">
        <v>12345</v>
      </c>
      <c r="F541" s="44">
        <v>43790</v>
      </c>
      <c r="G541" s="45">
        <f t="shared" si="33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4"/>
        <v>0</v>
      </c>
      <c r="N541" s="43">
        <v>13200</v>
      </c>
      <c r="O541" s="44">
        <v>43060</v>
      </c>
      <c r="P541" s="45">
        <f t="shared" si="35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2"/>
        <v>1</v>
      </c>
      <c r="W541" s="48"/>
      <c r="X541" s="48"/>
      <c r="Y541" s="48"/>
      <c r="Z541" s="48" t="s">
        <v>363</v>
      </c>
    </row>
    <row r="542" spans="1:26" x14ac:dyDescent="0.25">
      <c r="A542" s="41">
        <v>386</v>
      </c>
      <c r="B542" s="42" t="s">
        <v>328</v>
      </c>
      <c r="C542" s="41"/>
      <c r="D542" s="97" t="s">
        <v>390</v>
      </c>
      <c r="E542" s="43">
        <v>12048</v>
      </c>
      <c r="F542" s="44">
        <v>43790</v>
      </c>
      <c r="G542" s="45">
        <f t="shared" si="33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4"/>
        <v>2</v>
      </c>
      <c r="N542" s="43">
        <v>13093</v>
      </c>
      <c r="O542" s="44">
        <v>43060</v>
      </c>
      <c r="P542" s="45">
        <f t="shared" si="35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2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328</v>
      </c>
      <c r="C543" s="41"/>
      <c r="D543" s="53" t="s">
        <v>390</v>
      </c>
      <c r="E543" s="43">
        <v>12089</v>
      </c>
      <c r="F543" s="44">
        <v>43790</v>
      </c>
      <c r="G543" s="45">
        <f t="shared" si="33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4"/>
        <v>2</v>
      </c>
      <c r="N543" s="43">
        <v>13194</v>
      </c>
      <c r="O543" s="44">
        <v>43060</v>
      </c>
      <c r="P543" s="45">
        <f t="shared" si="35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2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328</v>
      </c>
      <c r="C544" s="41"/>
      <c r="D544" s="53" t="s">
        <v>390</v>
      </c>
      <c r="E544" s="43">
        <v>9586404</v>
      </c>
      <c r="F544" s="44">
        <v>44492</v>
      </c>
      <c r="G544" s="45">
        <f t="shared" si="33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4"/>
        <v>0</v>
      </c>
      <c r="N544" s="43">
        <v>55258030</v>
      </c>
      <c r="O544" s="44">
        <v>43761</v>
      </c>
      <c r="P544" s="45">
        <f t="shared" si="35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2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300</v>
      </c>
      <c r="C545" s="41"/>
      <c r="D545" s="41"/>
      <c r="E545" s="43">
        <v>10012218</v>
      </c>
      <c r="F545" s="44">
        <v>43795</v>
      </c>
      <c r="G545" s="45">
        <f t="shared" si="33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4"/>
        <v>8</v>
      </c>
      <c r="N545" s="43">
        <v>10013215</v>
      </c>
      <c r="O545" s="44">
        <v>43065</v>
      </c>
      <c r="P545" s="45">
        <f t="shared" si="35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2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486</v>
      </c>
      <c r="C546" s="41"/>
      <c r="D546" s="53" t="s">
        <v>349</v>
      </c>
      <c r="E546" s="43">
        <v>10012077</v>
      </c>
      <c r="F546" s="44">
        <v>43807</v>
      </c>
      <c r="G546" s="45">
        <f t="shared" si="33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4"/>
        <v>10</v>
      </c>
      <c r="N546" s="43">
        <v>10013527</v>
      </c>
      <c r="O546" s="44">
        <v>43077</v>
      </c>
      <c r="P546" s="45">
        <f t="shared" si="35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2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299</v>
      </c>
      <c r="C547" s="41"/>
      <c r="D547" s="41"/>
      <c r="E547" s="43">
        <v>10776</v>
      </c>
      <c r="F547" s="44">
        <v>44148</v>
      </c>
      <c r="G547" s="45">
        <f t="shared" si="33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4"/>
        <v>3</v>
      </c>
      <c r="N547" s="43">
        <v>13612</v>
      </c>
      <c r="O547" s="44">
        <v>43417</v>
      </c>
      <c r="P547" s="45">
        <f t="shared" si="35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2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299</v>
      </c>
      <c r="C548" s="41"/>
      <c r="D548" s="41"/>
      <c r="E548" s="43">
        <v>11524</v>
      </c>
      <c r="F548" s="44">
        <v>44148</v>
      </c>
      <c r="G548" s="45">
        <f t="shared" si="33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4"/>
        <v>6</v>
      </c>
      <c r="N548" s="43">
        <v>13363</v>
      </c>
      <c r="O548" s="44">
        <v>43417</v>
      </c>
      <c r="P548" s="45">
        <f t="shared" si="35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2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487</v>
      </c>
      <c r="C549" s="41"/>
      <c r="D549" s="41"/>
      <c r="E549" s="43">
        <v>10581</v>
      </c>
      <c r="F549" s="44">
        <v>43802</v>
      </c>
      <c r="G549" s="45">
        <f t="shared" si="33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4"/>
        <v>1</v>
      </c>
      <c r="N549" s="43">
        <v>13112</v>
      </c>
      <c r="O549" s="44">
        <v>43072</v>
      </c>
      <c r="P549" s="45">
        <f t="shared" si="35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2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487</v>
      </c>
      <c r="C550" s="41"/>
      <c r="D550" s="41"/>
      <c r="E550" s="43">
        <v>12025</v>
      </c>
      <c r="F550" s="44">
        <v>43802</v>
      </c>
      <c r="G550" s="45">
        <f t="shared" si="33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4"/>
        <v>0</v>
      </c>
      <c r="N550" s="43">
        <v>13606</v>
      </c>
      <c r="O550" s="44">
        <v>43072</v>
      </c>
      <c r="P550" s="45">
        <f t="shared" si="35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2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487</v>
      </c>
      <c r="C551" s="41"/>
      <c r="D551" s="41"/>
      <c r="E551" s="43">
        <v>12605</v>
      </c>
      <c r="F551" s="44">
        <v>43802</v>
      </c>
      <c r="G551" s="45">
        <f t="shared" si="33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4"/>
        <v>2</v>
      </c>
      <c r="N551" s="43">
        <v>13870</v>
      </c>
      <c r="O551" s="44">
        <v>43072</v>
      </c>
      <c r="P551" s="45">
        <f t="shared" si="35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2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136</v>
      </c>
      <c r="C552" s="41"/>
      <c r="D552" s="41"/>
      <c r="E552" s="43">
        <v>10011143</v>
      </c>
      <c r="F552" s="44">
        <v>44607</v>
      </c>
      <c r="G552" s="45">
        <f t="shared" si="33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4"/>
        <v>0</v>
      </c>
      <c r="N552" s="43">
        <v>10013148</v>
      </c>
      <c r="O552" s="44">
        <v>43876</v>
      </c>
      <c r="P552" s="45">
        <f t="shared" si="35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2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488</v>
      </c>
      <c r="C553" s="41"/>
      <c r="D553" s="53" t="s">
        <v>349</v>
      </c>
      <c r="E553" s="43">
        <v>100011724</v>
      </c>
      <c r="F553" s="44">
        <v>43906</v>
      </c>
      <c r="G553" s="45">
        <f t="shared" si="33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4"/>
        <v>6</v>
      </c>
      <c r="N553" s="43">
        <v>10013422</v>
      </c>
      <c r="O553" s="44">
        <v>43175</v>
      </c>
      <c r="P553" s="45">
        <f t="shared" si="35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2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3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4"/>
        <v>7</v>
      </c>
      <c r="N554" s="43">
        <v>10013402</v>
      </c>
      <c r="O554" s="44">
        <v>43561</v>
      </c>
      <c r="P554" s="45">
        <f t="shared" si="35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2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3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4"/>
        <v>6</v>
      </c>
      <c r="N555" s="43">
        <v>10013421</v>
      </c>
      <c r="O555" s="44">
        <v>43561</v>
      </c>
      <c r="P555" s="45">
        <f t="shared" si="35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2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292</v>
      </c>
      <c r="C556" s="41"/>
      <c r="D556" s="78" t="s">
        <v>355</v>
      </c>
      <c r="E556" s="57">
        <v>11956</v>
      </c>
      <c r="F556" s="58">
        <v>43649</v>
      </c>
      <c r="G556" s="45">
        <f t="shared" si="33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4"/>
        <v>0</v>
      </c>
      <c r="N556" s="57">
        <v>13209</v>
      </c>
      <c r="O556" s="58">
        <v>42919</v>
      </c>
      <c r="P556" s="45">
        <f t="shared" si="35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2"/>
        <v>0</v>
      </c>
      <c r="W556" s="59"/>
      <c r="X556" s="59"/>
      <c r="Y556" s="59"/>
      <c r="Z556" s="59" t="s">
        <v>489</v>
      </c>
    </row>
    <row r="557" spans="1:26" x14ac:dyDescent="0.25">
      <c r="A557" s="41">
        <v>394</v>
      </c>
      <c r="B557" s="51" t="s">
        <v>292</v>
      </c>
      <c r="C557" s="41"/>
      <c r="D557" s="78" t="s">
        <v>355</v>
      </c>
      <c r="E557" s="57">
        <v>10540</v>
      </c>
      <c r="F557" s="58">
        <v>43649</v>
      </c>
      <c r="G557" s="45">
        <f t="shared" si="33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4"/>
        <v>1</v>
      </c>
      <c r="N557" s="57">
        <v>13336</v>
      </c>
      <c r="O557" s="58">
        <v>42919</v>
      </c>
      <c r="P557" s="45">
        <f t="shared" si="35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2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292</v>
      </c>
      <c r="C558" s="41"/>
      <c r="D558" s="78" t="s">
        <v>355</v>
      </c>
      <c r="E558" s="57">
        <v>11971</v>
      </c>
      <c r="F558" s="58">
        <v>43649</v>
      </c>
      <c r="G558" s="45">
        <f t="shared" si="33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4"/>
        <v>0</v>
      </c>
      <c r="N558" s="57">
        <v>13599</v>
      </c>
      <c r="O558" s="58">
        <v>42919</v>
      </c>
      <c r="P558" s="45">
        <f t="shared" si="35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2"/>
        <v>1</v>
      </c>
      <c r="W558" s="59"/>
      <c r="X558" s="59"/>
      <c r="Y558" s="59"/>
      <c r="Z558" s="59" t="s">
        <v>369</v>
      </c>
    </row>
    <row r="559" spans="1:26" x14ac:dyDescent="0.25">
      <c r="A559" s="41">
        <v>395</v>
      </c>
      <c r="B559" s="42" t="s">
        <v>130</v>
      </c>
      <c r="C559" s="105" t="s">
        <v>326</v>
      </c>
      <c r="D559" s="105" t="s">
        <v>430</v>
      </c>
      <c r="E559" s="43">
        <v>4381</v>
      </c>
      <c r="F559" s="44">
        <v>43582</v>
      </c>
      <c r="G559" s="45">
        <f t="shared" si="33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4"/>
        <v>0</v>
      </c>
      <c r="N559" s="43">
        <v>8484</v>
      </c>
      <c r="O559" s="44">
        <v>42852</v>
      </c>
      <c r="P559" s="45">
        <f t="shared" si="35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2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282</v>
      </c>
      <c r="C560" s="41"/>
      <c r="D560" s="41"/>
      <c r="E560" s="43">
        <v>10015568</v>
      </c>
      <c r="F560" s="44">
        <v>43747</v>
      </c>
      <c r="G560" s="45">
        <f t="shared" si="33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4"/>
        <v>4</v>
      </c>
      <c r="N560" s="43">
        <v>10018165</v>
      </c>
      <c r="O560" s="44">
        <v>43017</v>
      </c>
      <c r="P560" s="45">
        <f t="shared" si="35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2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490</v>
      </c>
      <c r="C561" s="41"/>
      <c r="D561" s="41"/>
      <c r="E561" s="43">
        <v>10014410</v>
      </c>
      <c r="F561" s="44">
        <v>43814</v>
      </c>
      <c r="G561" s="45">
        <f t="shared" si="33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4"/>
        <v>5</v>
      </c>
      <c r="N561" s="43">
        <v>10017739</v>
      </c>
      <c r="O561" s="44">
        <v>43084</v>
      </c>
      <c r="P561" s="45">
        <f t="shared" si="35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2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490</v>
      </c>
      <c r="C562" s="41"/>
      <c r="D562" s="41"/>
      <c r="E562" s="43">
        <v>10015337</v>
      </c>
      <c r="F562" s="44">
        <v>43814</v>
      </c>
      <c r="G562" s="45">
        <f t="shared" si="33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4"/>
        <v>3</v>
      </c>
      <c r="N562" s="43">
        <v>10018375</v>
      </c>
      <c r="O562" s="44">
        <v>43084</v>
      </c>
      <c r="P562" s="45">
        <f t="shared" si="35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2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491</v>
      </c>
      <c r="C563" s="41"/>
      <c r="D563" s="41"/>
      <c r="E563" s="43">
        <v>10014035</v>
      </c>
      <c r="F563" s="44">
        <v>43371</v>
      </c>
      <c r="G563" s="45">
        <f t="shared" si="33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4"/>
        <v>0</v>
      </c>
      <c r="N563" s="43">
        <v>10018007</v>
      </c>
      <c r="O563" s="44">
        <v>42641</v>
      </c>
      <c r="P563" s="45">
        <f t="shared" si="35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2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491</v>
      </c>
      <c r="C564" s="41"/>
      <c r="D564" s="41"/>
      <c r="E564" s="43">
        <v>10015117</v>
      </c>
      <c r="F564" s="44">
        <v>43371</v>
      </c>
      <c r="G564" s="45">
        <f t="shared" si="33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4"/>
        <v>10</v>
      </c>
      <c r="N564" s="43">
        <v>10017436</v>
      </c>
      <c r="O564" s="44">
        <v>42641</v>
      </c>
      <c r="P564" s="45">
        <f t="shared" si="35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2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294</v>
      </c>
      <c r="C565" s="41"/>
      <c r="D565" s="97" t="s">
        <v>355</v>
      </c>
      <c r="E565" s="41">
        <v>10014743</v>
      </c>
      <c r="F565" s="44">
        <v>43678</v>
      </c>
      <c r="G565" s="45">
        <f t="shared" si="33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4"/>
        <v>3</v>
      </c>
      <c r="N565" s="41">
        <v>10018431</v>
      </c>
      <c r="O565" s="44">
        <v>42948</v>
      </c>
      <c r="P565" s="45">
        <f t="shared" si="35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2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293</v>
      </c>
      <c r="C566" s="41"/>
      <c r="D566" s="53" t="s">
        <v>349</v>
      </c>
      <c r="E566" s="43">
        <v>10014689</v>
      </c>
      <c r="F566" s="44">
        <v>43675</v>
      </c>
      <c r="G566" s="45">
        <f t="shared" si="33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4"/>
        <v>8</v>
      </c>
      <c r="N566" s="43">
        <v>10017961</v>
      </c>
      <c r="O566" s="44">
        <v>42945</v>
      </c>
      <c r="P566" s="45">
        <f t="shared" si="35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2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321</v>
      </c>
      <c r="C567" s="41"/>
      <c r="D567" s="41"/>
      <c r="E567" s="43">
        <v>10015292</v>
      </c>
      <c r="F567" s="44">
        <v>44223</v>
      </c>
      <c r="G567" s="45">
        <f t="shared" si="33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4"/>
        <v>3</v>
      </c>
      <c r="N567" s="43">
        <v>10017827</v>
      </c>
      <c r="O567" s="44">
        <v>43492</v>
      </c>
      <c r="P567" s="45">
        <f t="shared" si="35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2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321</v>
      </c>
      <c r="C568" s="41"/>
      <c r="D568" s="41"/>
      <c r="E568" s="43">
        <v>10015068</v>
      </c>
      <c r="F568" s="44">
        <v>44223</v>
      </c>
      <c r="G568" s="45">
        <f t="shared" si="33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4"/>
        <v>4</v>
      </c>
      <c r="N568" s="43">
        <v>10018535</v>
      </c>
      <c r="O568" s="44">
        <v>43492</v>
      </c>
      <c r="P568" s="45">
        <f t="shared" si="35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2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283</v>
      </c>
      <c r="C569" s="41"/>
      <c r="D569" s="65" t="s">
        <v>355</v>
      </c>
      <c r="E569" s="43">
        <v>10014366</v>
      </c>
      <c r="F569" s="44">
        <v>44099</v>
      </c>
      <c r="G569" s="45">
        <f t="shared" si="33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4"/>
        <v>1</v>
      </c>
      <c r="N569" s="43">
        <v>2054902</v>
      </c>
      <c r="O569" s="44">
        <v>43368</v>
      </c>
      <c r="P569" s="45">
        <f t="shared" si="35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2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283</v>
      </c>
      <c r="C570" s="41"/>
      <c r="D570" s="65" t="s">
        <v>355</v>
      </c>
      <c r="E570" s="43">
        <v>10014621</v>
      </c>
      <c r="F570" s="44">
        <v>44099</v>
      </c>
      <c r="G570" s="45">
        <f t="shared" si="33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4"/>
        <v>1</v>
      </c>
      <c r="N570" s="43">
        <v>140891339</v>
      </c>
      <c r="O570" s="44">
        <v>43368</v>
      </c>
      <c r="P570" s="45">
        <f t="shared" si="35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2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283</v>
      </c>
      <c r="C571" s="41"/>
      <c r="D571" s="65" t="s">
        <v>355</v>
      </c>
      <c r="E571" s="43">
        <v>2056491</v>
      </c>
      <c r="F571" s="44">
        <v>44099</v>
      </c>
      <c r="G571" s="45">
        <f t="shared" si="33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4"/>
        <v>0</v>
      </c>
      <c r="N571" s="43">
        <v>10018095</v>
      </c>
      <c r="O571" s="44">
        <v>43368</v>
      </c>
      <c r="P571" s="45">
        <f t="shared" si="35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370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 xr:uid="{00000000-0009-0000-0000-000002000000}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 xr:uid="{00000000-0000-0000-0000-000000000000}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18"/>
  <sheetViews>
    <sheetView zoomScale="90" zoomScaleNormal="90" workbookViewId="0">
      <selection activeCell="AQ11" sqref="AQ11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8" hidden="1" customWidth="1" outlineLevel="1"/>
    <col min="28" max="28" width="12.140625" style="178" customWidth="1" collapsed="1"/>
    <col min="29" max="29" width="11" style="178" hidden="1" customWidth="1"/>
    <col min="30" max="30" width="9.28515625" style="178" hidden="1" customWidth="1"/>
    <col min="31" max="31" width="9.42578125" style="178" hidden="1" customWidth="1"/>
    <col min="32" max="32" width="10.140625" style="178" hidden="1" customWidth="1"/>
    <col min="33" max="33" width="10.28515625" style="178" hidden="1" customWidth="1"/>
    <col min="34" max="34" width="10.140625" style="178" hidden="1" customWidth="1"/>
    <col min="35" max="35" width="10.5703125" style="178" hidden="1" customWidth="1"/>
    <col min="36" max="36" width="11.85546875" style="178" customWidth="1"/>
    <col min="37" max="37" width="10.5703125" style="178" hidden="1" customWidth="1"/>
    <col min="38" max="38" width="14.28515625" style="178" hidden="1" customWidth="1"/>
    <col min="39" max="42" width="10.5703125" style="178" hidden="1" customWidth="1"/>
    <col min="43" max="47" width="10.5703125" style="178" customWidth="1"/>
    <col min="48" max="48" width="11.7109375" customWidth="1"/>
    <col min="49" max="49" width="15.28515625" customWidth="1"/>
    <col min="50" max="50" width="11.140625" bestFit="1" customWidth="1"/>
    <col min="51" max="51" width="9.140625" customWidth="1"/>
  </cols>
  <sheetData>
    <row r="1" spans="1:50" ht="18.75" x14ac:dyDescent="0.3">
      <c r="A1" s="208" t="s">
        <v>90</v>
      </c>
      <c r="B1" s="208"/>
      <c r="C1" s="208"/>
      <c r="D1" s="208"/>
      <c r="E1" s="208"/>
      <c r="F1" s="13"/>
      <c r="G1" s="20"/>
      <c r="H1" s="16"/>
      <c r="I1" s="17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59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50" ht="18.75" x14ac:dyDescent="0.3">
      <c r="A2" s="208" t="s">
        <v>317</v>
      </c>
      <c r="B2" s="208"/>
      <c r="C2" s="208"/>
      <c r="D2" s="208"/>
      <c r="E2" s="208"/>
      <c r="F2" s="13"/>
      <c r="G2" s="20"/>
      <c r="H2" s="16"/>
      <c r="I2" s="17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59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</row>
    <row r="3" spans="1:50" ht="18.75" customHeight="1" x14ac:dyDescent="0.3">
      <c r="A3" s="211" t="s">
        <v>536</v>
      </c>
      <c r="B3" s="211"/>
      <c r="C3" s="211"/>
      <c r="D3" s="211"/>
      <c r="E3" s="2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</row>
    <row r="4" spans="1:50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2"/>
      <c r="X4" s="172"/>
      <c r="Y4" s="172"/>
      <c r="Z4" s="172"/>
      <c r="AA4" s="172"/>
      <c r="AB4" s="9" t="s">
        <v>531</v>
      </c>
      <c r="AC4" s="172"/>
      <c r="AD4" s="172"/>
      <c r="AE4" s="172"/>
      <c r="AF4" s="172"/>
      <c r="AG4" s="172"/>
      <c r="AH4" s="172"/>
      <c r="AI4" s="172"/>
      <c r="AJ4" s="9" t="s">
        <v>530</v>
      </c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</row>
    <row r="5" spans="1:50" ht="37.5" x14ac:dyDescent="0.3">
      <c r="A5" s="15">
        <v>29562</v>
      </c>
      <c r="B5" s="192" t="s">
        <v>529</v>
      </c>
      <c r="C5" s="24">
        <v>29704.23</v>
      </c>
      <c r="D5" s="24">
        <v>29704.23</v>
      </c>
      <c r="E5" s="19">
        <f>D5-C5</f>
        <v>0</v>
      </c>
      <c r="F5" s="10"/>
      <c r="G5" s="10"/>
      <c r="H5" s="10"/>
      <c r="I5" s="10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3"/>
      <c r="X5" s="173"/>
      <c r="Y5" s="173"/>
      <c r="Z5" s="173"/>
      <c r="AA5" s="173"/>
      <c r="AB5" s="19"/>
      <c r="AC5" s="173"/>
      <c r="AD5" s="173"/>
      <c r="AE5" s="173"/>
      <c r="AF5" s="173"/>
      <c r="AG5" s="173"/>
      <c r="AH5" s="173"/>
      <c r="AI5" s="173"/>
      <c r="AJ5" s="19">
        <f>E5+AB5</f>
        <v>0</v>
      </c>
      <c r="AK5" s="173"/>
      <c r="AL5" s="196">
        <v>449.88</v>
      </c>
      <c r="AM5" s="173"/>
      <c r="AN5" s="173"/>
      <c r="AO5" s="173"/>
      <c r="AP5" s="173"/>
      <c r="AQ5" s="173"/>
      <c r="AR5" s="173"/>
      <c r="AS5" s="173"/>
      <c r="AT5" s="173"/>
      <c r="AU5" s="173"/>
      <c r="AV5" s="31"/>
    </row>
    <row r="6" spans="1:50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</row>
    <row r="7" spans="1:50" ht="18.75" customHeight="1" x14ac:dyDescent="0.3">
      <c r="A7" s="212" t="s">
        <v>320</v>
      </c>
      <c r="B7" s="212"/>
      <c r="C7" s="212"/>
      <c r="D7" s="212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7"/>
      <c r="U7" s="10"/>
      <c r="V7" s="10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</row>
    <row r="8" spans="1:50" ht="33.75" customHeight="1" x14ac:dyDescent="0.3">
      <c r="A8" s="209" t="s">
        <v>318</v>
      </c>
      <c r="B8" s="209"/>
      <c r="C8" s="209"/>
      <c r="D8" s="209"/>
      <c r="E8" s="194"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8" t="s">
        <v>492</v>
      </c>
      <c r="Q8" s="11"/>
      <c r="R8" s="11"/>
      <c r="S8" s="11"/>
      <c r="T8" s="183"/>
      <c r="U8" s="11"/>
      <c r="V8" s="11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97" t="s">
        <v>534</v>
      </c>
      <c r="AT8" s="197"/>
      <c r="AU8" s="197"/>
      <c r="AV8" s="198"/>
      <c r="AX8" s="4"/>
    </row>
    <row r="9" spans="1:50" ht="44.25" customHeight="1" x14ac:dyDescent="0.3">
      <c r="A9" s="210" t="s">
        <v>316</v>
      </c>
      <c r="B9" s="210"/>
      <c r="C9" s="210"/>
      <c r="D9" s="210"/>
      <c r="E9" s="21">
        <v>0</v>
      </c>
      <c r="F9" s="12"/>
      <c r="G9" s="25"/>
      <c r="H9" s="25"/>
      <c r="I9" s="25"/>
      <c r="J9" s="25"/>
      <c r="K9" s="25"/>
      <c r="L9" s="25"/>
      <c r="M9" s="25"/>
      <c r="N9" s="25"/>
      <c r="O9" s="25"/>
      <c r="P9" s="138" t="s">
        <v>493</v>
      </c>
      <c r="Q9" s="25"/>
      <c r="R9" s="25"/>
      <c r="S9" s="25"/>
      <c r="T9" s="183"/>
      <c r="U9" s="25"/>
      <c r="V9" s="25"/>
      <c r="W9" s="177"/>
      <c r="X9" s="177"/>
      <c r="Y9" s="177"/>
      <c r="Z9" s="177"/>
      <c r="AA9" s="177"/>
      <c r="AB9" s="191"/>
      <c r="AC9" s="191"/>
      <c r="AD9" s="191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26"/>
    </row>
    <row r="11" spans="1:50" x14ac:dyDescent="0.25">
      <c r="AG11" s="193"/>
    </row>
    <row r="18" spans="48:48" x14ac:dyDescent="0.25">
      <c r="AV18" s="195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"/>
  <sheetViews>
    <sheetView zoomScale="140" zoomScaleNormal="140" workbookViewId="0">
      <selection activeCell="G9" sqref="G9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6" t="s">
        <v>532</v>
      </c>
      <c r="G1" s="180" t="s">
        <v>535</v>
      </c>
      <c r="H1" s="179"/>
    </row>
    <row r="2" spans="1:8" ht="15" customHeight="1" x14ac:dyDescent="0.2">
      <c r="A2" s="213" t="s">
        <v>523</v>
      </c>
      <c r="B2" s="213" t="s">
        <v>522</v>
      </c>
      <c r="C2" s="213" t="s">
        <v>521</v>
      </c>
      <c r="D2" s="213" t="s">
        <v>520</v>
      </c>
      <c r="E2" s="213" t="s">
        <v>519</v>
      </c>
      <c r="F2" s="213"/>
      <c r="G2" s="213"/>
    </row>
    <row r="3" spans="1:8" ht="15" customHeight="1" x14ac:dyDescent="0.2">
      <c r="A3" s="213"/>
      <c r="B3" s="213"/>
      <c r="C3" s="213"/>
      <c r="D3" s="213"/>
      <c r="E3" s="213" t="s">
        <v>518</v>
      </c>
      <c r="F3" s="213"/>
      <c r="G3" s="213" t="s">
        <v>527</v>
      </c>
    </row>
    <row r="4" spans="1:8" ht="15" customHeight="1" x14ac:dyDescent="0.2">
      <c r="A4" s="213"/>
      <c r="B4" s="213"/>
      <c r="C4" s="213"/>
      <c r="D4" s="213"/>
      <c r="E4" s="161" t="s">
        <v>517</v>
      </c>
      <c r="F4" s="161" t="s">
        <v>516</v>
      </c>
      <c r="G4" s="213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184">
        <v>29704.23</v>
      </c>
      <c r="E5" s="185">
        <v>0</v>
      </c>
      <c r="F5" s="163"/>
      <c r="G5" s="162"/>
    </row>
    <row r="6" spans="1:8" ht="26.25" customHeight="1" x14ac:dyDescent="0.2">
      <c r="A6" s="164" t="s">
        <v>510</v>
      </c>
      <c r="B6" s="182" t="s">
        <v>512</v>
      </c>
      <c r="C6" s="162" t="s">
        <v>508</v>
      </c>
      <c r="D6" s="184"/>
      <c r="E6" s="181">
        <v>823</v>
      </c>
      <c r="F6" s="181">
        <v>284.39999999999998</v>
      </c>
      <c r="G6" s="181">
        <v>33.5</v>
      </c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165">
        <v>19759</v>
      </c>
      <c r="E7" s="181">
        <v>2335</v>
      </c>
      <c r="F7" s="181">
        <v>580.70000000000005</v>
      </c>
      <c r="G7" s="181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181">
        <v>3158</v>
      </c>
      <c r="F8" s="181">
        <v>865.1</v>
      </c>
      <c r="G8" s="181"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6">
        <v>19295</v>
      </c>
    </row>
    <row r="10" spans="1:8" ht="25.5" customHeight="1" x14ac:dyDescent="0.2">
      <c r="C10" s="179"/>
      <c r="D10" s="179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525</v>
      </c>
    </row>
    <row r="2" spans="1:6" x14ac:dyDescent="0.25">
      <c r="A2" s="167" t="s">
        <v>524</v>
      </c>
      <c r="B2" s="167">
        <v>25541.200000000001</v>
      </c>
      <c r="C2" s="167"/>
      <c r="D2" s="167"/>
      <c r="E2" s="167"/>
    </row>
    <row r="3" spans="1:6" x14ac:dyDescent="0.25">
      <c r="A3" s="167" t="s">
        <v>322</v>
      </c>
      <c r="B3" s="167">
        <v>132</v>
      </c>
      <c r="C3" s="167"/>
      <c r="D3" s="167"/>
      <c r="E3" s="167"/>
    </row>
    <row r="4" spans="1:6" x14ac:dyDescent="0.25">
      <c r="A4" s="167" t="s">
        <v>323</v>
      </c>
      <c r="B4" s="167">
        <v>270</v>
      </c>
      <c r="C4" s="167"/>
      <c r="D4" s="167"/>
      <c r="E4" s="167"/>
    </row>
    <row r="5" spans="1:6" x14ac:dyDescent="0.25">
      <c r="A5" s="167" t="s">
        <v>324</v>
      </c>
      <c r="B5" s="168">
        <f>E5/B2</f>
        <v>1.3605077286893332</v>
      </c>
      <c r="C5" s="169"/>
      <c r="D5" s="167"/>
      <c r="E5" s="167">
        <v>34749</v>
      </c>
      <c r="F5" t="s">
        <v>526</v>
      </c>
    </row>
    <row r="6" spans="1:6" x14ac:dyDescent="0.25">
      <c r="B6" s="158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2"/>
  <sheetViews>
    <sheetView tabSelected="1" topLeftCell="A4" workbookViewId="0">
      <selection activeCell="D15" sqref="D15"/>
    </sheetView>
  </sheetViews>
  <sheetFormatPr defaultRowHeight="18.75" x14ac:dyDescent="0.3"/>
  <cols>
    <col min="1" max="1" width="24.7109375" style="187" customWidth="1"/>
    <col min="2" max="2" width="18.28515625" style="187" customWidth="1"/>
    <col min="3" max="3" width="13" style="187" customWidth="1"/>
    <col min="4" max="4" width="17" style="187" customWidth="1"/>
    <col min="5" max="5" width="20" style="187" customWidth="1"/>
    <col min="6" max="6" width="14.42578125" style="187" customWidth="1"/>
    <col min="7" max="7" width="19" style="187" customWidth="1"/>
    <col min="8" max="8" width="17.7109375" style="187" customWidth="1"/>
    <col min="9" max="9" width="17.42578125" style="187" customWidth="1"/>
    <col min="10" max="16384" width="9.140625" style="187"/>
  </cols>
  <sheetData>
    <row r="1" spans="1:9" x14ac:dyDescent="0.3">
      <c r="B1" s="221" t="s">
        <v>528</v>
      </c>
      <c r="C1" s="221"/>
      <c r="D1" s="221"/>
      <c r="E1" s="221"/>
      <c r="F1" s="221"/>
      <c r="G1" s="189"/>
      <c r="H1" s="190"/>
      <c r="I1" s="190"/>
    </row>
    <row r="2" spans="1:9" x14ac:dyDescent="0.3">
      <c r="B2" s="222" t="s">
        <v>533</v>
      </c>
      <c r="C2" s="222"/>
      <c r="D2" s="222"/>
      <c r="E2" s="222"/>
      <c r="F2" s="222"/>
      <c r="G2" s="222"/>
      <c r="H2" s="222"/>
      <c r="I2" s="222"/>
    </row>
    <row r="6" spans="1:9" customFormat="1" ht="20.25" x14ac:dyDescent="0.3">
      <c r="A6" s="223" t="s">
        <v>546</v>
      </c>
      <c r="B6" s="223"/>
      <c r="C6" s="223"/>
      <c r="D6" s="223"/>
      <c r="E6" s="223"/>
      <c r="F6" s="223"/>
      <c r="G6" s="223"/>
      <c r="H6" s="223"/>
    </row>
    <row r="7" spans="1:9" customFormat="1" ht="15" x14ac:dyDescent="0.25"/>
    <row r="8" spans="1:9" customFormat="1" ht="30.75" customHeight="1" x14ac:dyDescent="0.25">
      <c r="A8" s="224" t="s">
        <v>537</v>
      </c>
      <c r="B8" s="224"/>
      <c r="C8" s="224"/>
      <c r="D8" s="224"/>
      <c r="E8" s="199" t="s">
        <v>538</v>
      </c>
      <c r="F8" s="199" t="s">
        <v>539</v>
      </c>
      <c r="G8" s="199" t="s">
        <v>540</v>
      </c>
      <c r="H8" s="199" t="s">
        <v>91</v>
      </c>
      <c r="I8" s="200" t="s">
        <v>541</v>
      </c>
    </row>
    <row r="9" spans="1:9" customFormat="1" x14ac:dyDescent="0.3">
      <c r="A9" s="225" t="s">
        <v>542</v>
      </c>
      <c r="B9" s="225"/>
      <c r="C9" s="225"/>
      <c r="D9" s="225"/>
      <c r="E9" s="188">
        <v>25541.200000000001</v>
      </c>
      <c r="F9" s="202">
        <v>866.6</v>
      </c>
      <c r="G9" s="202">
        <v>100.38</v>
      </c>
      <c r="H9" s="203">
        <v>86989.31</v>
      </c>
      <c r="I9" s="204">
        <v>3.41</v>
      </c>
    </row>
    <row r="10" spans="1:9" customFormat="1" x14ac:dyDescent="0.3">
      <c r="A10" s="214" t="s">
        <v>543</v>
      </c>
      <c r="B10" s="215"/>
      <c r="C10" s="215"/>
      <c r="D10" s="216"/>
      <c r="E10" s="188">
        <v>25541.200000000001</v>
      </c>
      <c r="F10" s="202">
        <v>7904.03</v>
      </c>
      <c r="G10" s="202">
        <v>9.1</v>
      </c>
      <c r="H10" s="203">
        <v>7904.03</v>
      </c>
      <c r="I10" s="204">
        <v>0.31</v>
      </c>
    </row>
    <row r="11" spans="1:9" customFormat="1" ht="50.25" customHeight="1" x14ac:dyDescent="0.3">
      <c r="A11" s="217" t="s">
        <v>544</v>
      </c>
      <c r="B11" s="218"/>
      <c r="C11" s="218"/>
      <c r="D11" s="219"/>
      <c r="E11" s="188">
        <v>25541.200000000001</v>
      </c>
      <c r="F11" s="202"/>
      <c r="G11" s="202"/>
      <c r="H11" s="203">
        <v>7904.03</v>
      </c>
      <c r="I11" s="204">
        <v>0.31</v>
      </c>
    </row>
    <row r="12" spans="1:9" customFormat="1" ht="20.25" x14ac:dyDescent="0.3">
      <c r="A12" s="220" t="s">
        <v>545</v>
      </c>
      <c r="B12" s="220"/>
      <c r="C12" s="220"/>
      <c r="D12" s="220"/>
      <c r="E12" s="205"/>
      <c r="F12" s="201"/>
      <c r="G12" s="201"/>
      <c r="H12" s="207">
        <f>SUM(H9:H11)</f>
        <v>102797.37</v>
      </c>
      <c r="I12" s="206">
        <f>SUM(I9:I11)</f>
        <v>4.03</v>
      </c>
    </row>
  </sheetData>
  <mergeCells count="8">
    <mergeCell ref="A10:D10"/>
    <mergeCell ref="A11:D11"/>
    <mergeCell ref="A12:D12"/>
    <mergeCell ref="B1:F1"/>
    <mergeCell ref="B2:I2"/>
    <mergeCell ref="A6:H6"/>
    <mergeCell ref="A8:D8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2020-07-27T07:48:24Z</cp:lastPrinted>
  <dcterms:created xsi:type="dcterms:W3CDTF">2012-12-06T16:50:14Z</dcterms:created>
  <dcterms:modified xsi:type="dcterms:W3CDTF">2020-08-03T14:39:56Z</dcterms:modified>
</cp:coreProperties>
</file>